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usdot-my.sharepoint.com/personal/vinay_nagabhushana_ad_dot_gov/Documents/1-CAFE_dir/EIS_dir/LD MY2027-203x EIS/MY2027-2031 DEIS Adminstrtiaive Records/Tab 3 DEIS ICF Generated Data/Air Quality/Final Data Used in DEIS/CAFE + HDPUV/"/>
    </mc:Choice>
  </mc:AlternateContent>
  <xr:revisionPtr revIDLastSave="0" documentId="8_{5C68F23E-73C5-476B-ADCD-AEDCF227E411}" xr6:coauthVersionLast="47" xr6:coauthVersionMax="47" xr10:uidLastSave="{00000000-0000-0000-0000-000000000000}"/>
  <bookViews>
    <workbookView xWindow="-110" yWindow="-110" windowWidth="19420" windowHeight="10420" activeTab="1" xr2:uid="{7210BE41-87D0-4544-A021-E27C76CB81FF}"/>
  </bookViews>
  <sheets>
    <sheet name="RawData" sheetId="2" r:id="rId1"/>
    <sheet name="Formatted Changes Table" sheetId="11" r:id="rId2"/>
  </sheets>
  <definedNames>
    <definedName name="_xlnm._FilterDatabase" localSheetId="0" hidden="1">RawData!$A$1:$AX$30</definedName>
    <definedName name="Date">#REF!</definedName>
    <definedName name="NativeDirectory">#REF!</definedName>
    <definedName name="NativeFiles">exttbl(#REF!)</definedName>
    <definedName name="NativeSheets">exttbl(#REF!)</definedName>
    <definedName name="Tim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1" l="1"/>
  <c r="G7" i="11"/>
  <c r="J39" i="11"/>
  <c r="I39" i="11"/>
  <c r="H39" i="11"/>
  <c r="G39" i="11"/>
  <c r="J36" i="11"/>
  <c r="I36" i="11"/>
  <c r="H36" i="11"/>
  <c r="G36" i="11"/>
  <c r="J33" i="11"/>
  <c r="I33" i="11"/>
  <c r="H33" i="11"/>
  <c r="G33" i="11"/>
  <c r="J30" i="11"/>
  <c r="I30" i="11"/>
  <c r="H30" i="11"/>
  <c r="G30" i="11"/>
  <c r="J27" i="11"/>
  <c r="I27" i="11"/>
  <c r="H27" i="11"/>
  <c r="G27" i="11"/>
  <c r="J24" i="11"/>
  <c r="I24" i="11"/>
  <c r="H24" i="11"/>
  <c r="G24" i="11"/>
  <c r="J21" i="11"/>
  <c r="I21" i="11"/>
  <c r="H21" i="11"/>
  <c r="G21" i="11"/>
  <c r="J18" i="11"/>
  <c r="I18" i="11"/>
  <c r="H18" i="11"/>
  <c r="G18" i="11"/>
  <c r="J15" i="11"/>
  <c r="I15" i="11"/>
  <c r="H15" i="11"/>
  <c r="G15" i="11"/>
  <c r="J12" i="11"/>
  <c r="I12" i="11"/>
  <c r="H12" i="11"/>
  <c r="G12" i="11"/>
  <c r="J9" i="11"/>
  <c r="I9" i="11"/>
  <c r="H9" i="11"/>
  <c r="G9" i="11"/>
  <c r="E40" i="11"/>
  <c r="D40" i="11"/>
  <c r="C40" i="11"/>
  <c r="H40" i="11" s="1"/>
  <c r="B40" i="11"/>
  <c r="G40" i="11" s="1"/>
  <c r="E37" i="11"/>
  <c r="D37" i="11"/>
  <c r="C37" i="11"/>
  <c r="B37" i="11"/>
  <c r="G37" i="11" s="1"/>
  <c r="E34" i="11"/>
  <c r="D34" i="11"/>
  <c r="C34" i="11"/>
  <c r="B34" i="11"/>
  <c r="G34" i="11" s="1"/>
  <c r="E31" i="11"/>
  <c r="D31" i="11"/>
  <c r="C31" i="11"/>
  <c r="B31" i="11"/>
  <c r="G31" i="11" s="1"/>
  <c r="E28" i="11"/>
  <c r="D28" i="11"/>
  <c r="C28" i="11"/>
  <c r="B28" i="11"/>
  <c r="G28" i="11" s="1"/>
  <c r="E25" i="11"/>
  <c r="D25" i="11"/>
  <c r="C25" i="11"/>
  <c r="B25" i="11"/>
  <c r="G25" i="11" s="1"/>
  <c r="E22" i="11"/>
  <c r="D22" i="11"/>
  <c r="C22" i="11"/>
  <c r="B22" i="11"/>
  <c r="G22" i="11" s="1"/>
  <c r="E19" i="11"/>
  <c r="D19" i="11"/>
  <c r="C19" i="11"/>
  <c r="B19" i="11"/>
  <c r="G19" i="11" s="1"/>
  <c r="E16" i="11"/>
  <c r="D16" i="11"/>
  <c r="C16" i="11"/>
  <c r="B16" i="11"/>
  <c r="G16" i="11" s="1"/>
  <c r="E13" i="11"/>
  <c r="D13" i="11"/>
  <c r="C13" i="11"/>
  <c r="B13" i="11"/>
  <c r="G13" i="11" s="1"/>
  <c r="E10" i="11"/>
  <c r="D10" i="11"/>
  <c r="C10" i="11"/>
  <c r="B10" i="11"/>
  <c r="G10" i="11" s="1"/>
  <c r="C7" i="11"/>
  <c r="D7" i="11"/>
  <c r="E7" i="11"/>
  <c r="B7" i="11"/>
  <c r="J6" i="11"/>
  <c r="I6" i="11"/>
  <c r="H6" i="11"/>
  <c r="B48" i="11"/>
  <c r="B47" i="11"/>
  <c r="H47" i="11"/>
  <c r="I47" i="11"/>
  <c r="J48" i="11"/>
  <c r="G47" i="11"/>
  <c r="G48" i="11"/>
  <c r="H48" i="11"/>
  <c r="J47" i="11"/>
  <c r="I48" i="11"/>
  <c r="H34" i="11" l="1"/>
  <c r="H10" i="11"/>
  <c r="H16" i="11"/>
  <c r="H28" i="11"/>
  <c r="I10" i="11"/>
  <c r="I16" i="11"/>
  <c r="I22" i="11"/>
  <c r="I28" i="11"/>
  <c r="I34" i="11"/>
  <c r="I40" i="11"/>
  <c r="H22" i="11"/>
  <c r="J10" i="11"/>
  <c r="J16" i="11"/>
  <c r="J22" i="11"/>
  <c r="J28" i="11"/>
  <c r="J34" i="11"/>
  <c r="J40" i="11"/>
  <c r="H13" i="11"/>
  <c r="H19" i="11"/>
  <c r="H25" i="11"/>
  <c r="H31" i="11"/>
  <c r="H37" i="11"/>
  <c r="I13" i="11"/>
  <c r="I19" i="11"/>
  <c r="I25" i="11"/>
  <c r="I31" i="11"/>
  <c r="I37" i="11"/>
  <c r="J13" i="11"/>
  <c r="J19" i="11"/>
  <c r="J25" i="11"/>
  <c r="J31" i="11"/>
  <c r="J37" i="11"/>
  <c r="J7" i="11"/>
  <c r="I7" i="11"/>
  <c r="H7" i="11"/>
</calcChain>
</file>

<file path=xl/sharedStrings.xml><?xml version="1.0" encoding="utf-8"?>
<sst xmlns="http://schemas.openxmlformats.org/spreadsheetml/2006/main" count="116" uniqueCount="88">
  <si>
    <t>Acute bronchitis</t>
  </si>
  <si>
    <t>Asthma exacerbation</t>
  </si>
  <si>
    <t>Non-fatal heart attacks (All others)</t>
  </si>
  <si>
    <t>Hospital admissions: cardiovascular</t>
  </si>
  <si>
    <t>Non-fatal heart attacks (Peters et al. 2001)</t>
  </si>
  <si>
    <t>Lower respiratory symptoms</t>
  </si>
  <si>
    <t>Premature mortality (Lepeule et al. 2012)</t>
  </si>
  <si>
    <t>Premature mortality (Krewski et al. 2009)</t>
  </si>
  <si>
    <t>Hospital admissions: respiratory</t>
  </si>
  <si>
    <t>Emergency room visits: respiratory</t>
  </si>
  <si>
    <t>Minor restricted activity days</t>
  </si>
  <si>
    <t>Upper respiratory symptoms</t>
  </si>
  <si>
    <t>Work-loss days</t>
  </si>
  <si>
    <t>Year</t>
  </si>
  <si>
    <t>Calendar Year</t>
  </si>
  <si>
    <t>Notes:</t>
  </si>
  <si>
    <r>
      <rPr>
        <vertAlign val="superscript"/>
        <sz val="10"/>
        <color theme="1"/>
        <rFont val="Calibri"/>
        <family val="2"/>
        <scheme val="minor"/>
      </rPr>
      <t>a</t>
    </r>
    <r>
      <rPr>
        <sz val="10"/>
        <color theme="1"/>
        <rFont val="Calibri"/>
        <family val="2"/>
        <scheme val="minor"/>
      </rPr>
      <t xml:space="preserve"> Negative changes indicate fewer health impacts; positive changes indicate additional health impacts.</t>
    </r>
  </si>
  <si>
    <r>
      <rPr>
        <vertAlign val="superscript"/>
        <sz val="10"/>
        <color theme="1"/>
        <rFont val="Calibri"/>
        <family val="2"/>
        <scheme val="minor"/>
      </rPr>
      <t>b</t>
    </r>
    <r>
      <rPr>
        <sz val="10"/>
        <color theme="1"/>
        <rFont val="Calibri"/>
        <family val="2"/>
        <scheme val="minor"/>
      </rPr>
      <t xml:space="preserve"> Changes for the No Action Alternative are shown as zero because the No Action Alternative is the baseline to which the action alternatives are compared.</t>
    </r>
  </si>
  <si>
    <t>&lt;- Left out of FSEIS per VOLPE instruction</t>
  </si>
  <si>
    <t>Vehicle</t>
  </si>
  <si>
    <t>Respiratory_Hospital_Admissions__2</t>
  </si>
  <si>
    <t>Upper_Respiratory_Symptoms__0</t>
  </si>
  <si>
    <t>Upper_Respiratory_Symptoms__1</t>
  </si>
  <si>
    <t>Upper_Respiratory_Symptoms__3</t>
  </si>
  <si>
    <t>Upper_Respiratory_Symptoms__2</t>
  </si>
  <si>
    <t>Respiratory_Hospital_Admissions__3</t>
  </si>
  <si>
    <t>Work_Loss_Days__1</t>
  </si>
  <si>
    <t>Premature_Deaths__2</t>
  </si>
  <si>
    <t>Premature_Deaths__1</t>
  </si>
  <si>
    <t>Premature_Deaths__0</t>
  </si>
  <si>
    <t>Work_Loss_Days__0</t>
  </si>
  <si>
    <t>Work_Loss_Days__3</t>
  </si>
  <si>
    <t>Work_Loss_Days__2</t>
  </si>
  <si>
    <t>Respiratory_Hospital_Admissions__1</t>
  </si>
  <si>
    <t>Respiratory_Emergency__3</t>
  </si>
  <si>
    <t>Minor_Restricted_Activity_Days_0</t>
  </si>
  <si>
    <t>Lower_Respiratory_Symptoms__3</t>
  </si>
  <si>
    <t>Lower_Respiratory_Symptoms__2</t>
  </si>
  <si>
    <t>Lower_Respiratory_Symptoms__1</t>
  </si>
  <si>
    <t>Lower_Respiratory_Symptoms__0</t>
  </si>
  <si>
    <t>Cardiovascular_Hospi_3</t>
  </si>
  <si>
    <t>Cardiovascular_Hospi_2</t>
  </si>
  <si>
    <t>Cardiovascular_Hospi_1</t>
  </si>
  <si>
    <t>Minor_Restricted_Activity_Days_1</t>
  </si>
  <si>
    <t>Cardiovascular_Hospi_0</t>
  </si>
  <si>
    <t>Asthma_Exacerbation__2</t>
  </si>
  <si>
    <t>Asthma_Exacerbation__1</t>
  </si>
  <si>
    <t>Asthma_Exacerbation__0</t>
  </si>
  <si>
    <t>Acute_Bronchitis__3</t>
  </si>
  <si>
    <t>Acute_Bronchitis__2</t>
  </si>
  <si>
    <t>Acute_Bronchitis__1</t>
  </si>
  <si>
    <t>Acute_Bronchitis__0</t>
  </si>
  <si>
    <t>Asthma_Exacerbation__3</t>
  </si>
  <si>
    <t>Respiratory_Hospital_Admissions__0</t>
  </si>
  <si>
    <t>Minor_Restricted_Activity_Days_2</t>
  </si>
  <si>
    <t>Non_Fatal_Heart_Attacks__Peters__0</t>
  </si>
  <si>
    <t>Respiratory_Emergency__2</t>
  </si>
  <si>
    <t>Respiratory_Emergency__1</t>
  </si>
  <si>
    <t>Respiratory_Emergency__0</t>
  </si>
  <si>
    <t>Premature_Deaths__3</t>
  </si>
  <si>
    <t>Minor_Restricted_Activity_Days_3</t>
  </si>
  <si>
    <t>Non_Fatal_Heart_Attacks__All_Others___3</t>
  </si>
  <si>
    <t>Non_Fatal_Heart_Attacks__All_Others___2</t>
  </si>
  <si>
    <t>Non_Fatal_Heart_Attacks__All_Others___1</t>
  </si>
  <si>
    <t>Non_Fatal_Heart_Attacks__All_Others___0</t>
  </si>
  <si>
    <t>Non_Fatal_Heart_Attacks__Peters__3</t>
  </si>
  <si>
    <t>Non_Fatal_Heart_Attacks__Peters__2</t>
  </si>
  <si>
    <t>Non_Fatal_Heart_Attacks__Peters__1</t>
  </si>
  <si>
    <r>
      <rPr>
        <sz val="10"/>
        <color theme="0" tint="-0.249977111117893"/>
        <rFont val="Calibri"/>
        <family val="2"/>
      </rPr>
      <t>↓</t>
    </r>
    <r>
      <rPr>
        <sz val="10"/>
        <color theme="0" tint="-0.249977111117893"/>
        <rFont val="Calibri"/>
        <family val="2"/>
        <scheme val="minor"/>
      </rPr>
      <t>Lookup Cols↓</t>
    </r>
  </si>
  <si>
    <t>Premature_Deaths</t>
  </si>
  <si>
    <t>Respiratory_Emergency</t>
  </si>
  <si>
    <t>Lower_Respiratory_Symptoms</t>
  </si>
  <si>
    <t>Upper_Respiratory_Symptoms</t>
  </si>
  <si>
    <t>Minor_Restricted_Activity_Days</t>
  </si>
  <si>
    <t>Work_Loss_Days</t>
  </si>
  <si>
    <t>Asthma_Exacerbation</t>
  </si>
  <si>
    <t>Cardiovascular_Hospi</t>
  </si>
  <si>
    <t>Respiratory_Hospital_Admissions</t>
  </si>
  <si>
    <t>Non_Fatal_Heart_Attacks__Peters</t>
  </si>
  <si>
    <t>Non_Fatal_Heart_Attacks__All_Others</t>
  </si>
  <si>
    <r>
      <rPr>
        <sz val="10"/>
        <color theme="0" tint="-0.249977111117893"/>
        <rFont val="Calibri"/>
        <family val="2"/>
      </rPr>
      <t>↓</t>
    </r>
    <r>
      <rPr>
        <sz val="10"/>
        <color theme="0" tint="-0.249977111117893"/>
        <rFont val="Calibri"/>
        <family val="2"/>
        <scheme val="minor"/>
      </rPr>
      <t>Raw Name↓</t>
    </r>
  </si>
  <si>
    <t>No Action</t>
  </si>
  <si>
    <t>Acute_Bronchitis</t>
  </si>
  <si>
    <t>Total</t>
  </si>
  <si>
    <t>PC1LT3 + HDPUV4</t>
  </si>
  <si>
    <t>PC2LT4 + HDPUV10</t>
  </si>
  <si>
    <t>PC6LT8 + HDPUV14</t>
  </si>
  <si>
    <r>
      <t xml:space="preserve">Table 4.2.3-1. Nationwide Changes in Health Impacts (cases per year) from Criteria Pollutant Emissions from U.S. Passenger Cars, Light Trucks, Heavy-Duty Pickup Trucks, and Heavy-Duty Vans by Alternative, Direct and Indirect Impacts </t>
    </r>
    <r>
      <rPr>
        <b/>
        <vertAlign val="superscript"/>
        <sz val="10"/>
        <color theme="1"/>
        <rFont val="Calibri"/>
        <family val="2"/>
        <scheme val="minor"/>
      </rPr>
      <t>a,b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</si>
</sst>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Alt.&quot;\ 0"/>
  </numFmts>
  <fonts count="8" x14ac:knownFonts="1">
    <font>
      <sz val="11"/>
      <color theme="1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sz val="10"/>
      <color theme="0" tint="-0.249977111117893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3" borderId="2" xfId="0" applyFont="1" applyFill="1" applyBorder="1"/>
    <xf numFmtId="3" fontId="1" fillId="0" borderId="0" xfId="0" applyNumberFormat="1" applyFont="1"/>
    <xf numFmtId="3" fontId="4" fillId="3" borderId="2" xfId="0" applyNumberFormat="1" applyFont="1" applyFill="1" applyBorder="1"/>
    <xf numFmtId="3" fontId="3" fillId="0" borderId="1" xfId="0" applyNumberFormat="1" applyFont="1" applyBorder="1" applyAlignment="1">
      <alignment horizontal="center"/>
    </xf>
    <xf numFmtId="3" fontId="3" fillId="0" borderId="0" xfId="0" applyNumberFormat="1" applyFont="1"/>
    <xf numFmtId="164" fontId="4" fillId="2" borderId="3" xfId="0" applyNumberFormat="1" applyFont="1" applyFill="1" applyBorder="1" applyAlignment="1">
      <alignment horizontal="center" wrapText="1"/>
    </xf>
    <xf numFmtId="0" fontId="3" fillId="4" borderId="0" xfId="0" quotePrefix="1" applyFont="1" applyFill="1"/>
    <xf numFmtId="0" fontId="4" fillId="3" borderId="2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3" fontId="1" fillId="0" borderId="0" xfId="0" applyNumberFormat="1" applyFont="1" applyBorder="1"/>
    <xf numFmtId="0" fontId="4" fillId="2" borderId="6" xfId="0" applyFont="1" applyFill="1" applyBorder="1" applyAlignment="1">
      <alignment horizontal="center" wrapText="1"/>
    </xf>
    <xf numFmtId="3" fontId="3" fillId="0" borderId="6" xfId="0" applyNumberFormat="1" applyFont="1" applyBorder="1" applyAlignment="1">
      <alignment horizontal="center"/>
    </xf>
    <xf numFmtId="3" fontId="3" fillId="0" borderId="0" xfId="0" applyNumberFormat="1" applyFont="1" applyBorder="1"/>
    <xf numFmtId="0" fontId="3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99"/>
      <color rgb="FFE6B8B7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1314450</xdr:colOff>
      <xdr:row>2</xdr:row>
      <xdr:rowOff>47625</xdr:rowOff>
    </xdr:from>
    <xdr:to>
      <xdr:col>10</xdr:col>
      <xdr:colOff>76200</xdr:colOff>
      <xdr:row>12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75BBE70-C52D-D21A-7D80-325F69CFD0DC}"/>
            </a:ext>
          </a:extLst>
        </xdr:cNvPr>
        <xdr:cNvSpPr txBox="1"/>
      </xdr:nvSpPr>
      <xdr:spPr>
        <a:xfrm>
          <a:off x="1314450" y="409575"/>
          <a:ext cx="5762625" cy="1809750"/>
        </a:xfrm>
        <a:prstGeom prst="rect">
          <a:avLst/>
        </a:prstGeom>
        <a:ln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en-US" sz="1100"/>
            <a:t>Paste in manually from the ICF</a:t>
          </a:r>
          <a:r>
            <a:rPr lang="en-US" sz="1100" baseline="0"/>
            <a:t>-formatted file (only total vehicle, total downstream+upstream is needed here)</a:t>
          </a:r>
        </a:p>
        <a:p>
          <a:endParaRPr lang="en-US" sz="1100" baseline="0"/>
        </a:p>
        <a:p>
          <a:r>
            <a:rPr lang="en-US" sz="1100" baseline="0"/>
            <a:t>Sort by increasing year, if not already sorted that way</a:t>
          </a: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539750</xdr:colOff>
      <xdr:row>3</xdr:row>
      <xdr:rowOff>76198</xdr:rowOff>
    </xdr:from>
    <xdr:to>
      <xdr:col>16</xdr:col>
      <xdr:colOff>444500</xdr:colOff>
      <xdr:row>18</xdr:row>
      <xdr:rowOff>139700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502525" y="1228723"/>
          <a:ext cx="2952750" cy="2654302"/>
        </a:xfrm>
        <a:prstGeom prst="rect">
          <a:avLst/>
        </a:prstGeom>
        <a:solidFill>
          <a:srgbClr val="E6B8B7"/>
        </a:solidFill>
        <a:ln w="28575" cmpd="sng">
          <a:solidFill>
            <a:srgbClr val="FF669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 must manually enter the years of analysis here (column F), as apporpriate for your EIS. Add/remove rows if you need to add/remove years.</a:t>
          </a:r>
          <a:endParaRPr lang="en-US">
            <a:effectLst/>
          </a:endParaRPr>
        </a:p>
        <a:p>
          <a:endParaRPr lang="en-US" sz="1100"/>
        </a:p>
        <a:p>
          <a:r>
            <a:rPr lang="en-US" sz="1100"/>
            <a:t>You must paste in the desired names of the alternatives (row 4). Add/remove columns if you need to add/remove alternatives.</a:t>
          </a:r>
        </a:p>
        <a:p>
          <a:endParaRPr lang="en-US" sz="1100"/>
        </a:p>
        <a:p>
          <a:r>
            <a:rPr lang="en-US" sz="1100"/>
            <a:t>In Columns</a:t>
          </a:r>
          <a:r>
            <a:rPr lang="en-US" sz="1100" baseline="0"/>
            <a:t> B-E, y</a:t>
          </a:r>
          <a:r>
            <a:rPr lang="en-US" sz="1100"/>
            <a:t>ou</a:t>
          </a:r>
          <a:r>
            <a:rPr lang="en-US" sz="1100" baseline="0"/>
            <a:t> must enter the column numbers in which each health effect + alternative is found in the "Raw Data"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BF0AE-B80B-45DC-A7C4-EDD318B55BB7}">
  <sheetPr codeName="Sheet2"/>
  <dimension ref="A1:AX30"/>
  <sheetViews>
    <sheetView workbookViewId="0"/>
  </sheetViews>
  <sheetFormatPr defaultRowHeight="15" x14ac:dyDescent="0.25"/>
  <cols>
    <col min="1" max="1" width="21.5703125" bestFit="1" customWidth="1"/>
  </cols>
  <sheetData>
    <row r="1" spans="1:50" x14ac:dyDescent="0.25">
      <c r="A1" t="s">
        <v>19</v>
      </c>
      <c r="B1" t="s">
        <v>14</v>
      </c>
      <c r="C1" t="s">
        <v>20</v>
      </c>
      <c r="D1" t="s">
        <v>21</v>
      </c>
      <c r="E1" t="s">
        <v>22</v>
      </c>
      <c r="F1" t="s">
        <v>23</v>
      </c>
      <c r="G1" t="s">
        <v>24</v>
      </c>
      <c r="H1" t="s">
        <v>25</v>
      </c>
      <c r="I1" t="s">
        <v>26</v>
      </c>
      <c r="J1" t="s">
        <v>27</v>
      </c>
      <c r="K1" t="s">
        <v>28</v>
      </c>
      <c r="L1" t="s">
        <v>29</v>
      </c>
      <c r="M1" t="s">
        <v>30</v>
      </c>
      <c r="N1" t="s">
        <v>31</v>
      </c>
      <c r="O1" t="s">
        <v>32</v>
      </c>
      <c r="P1" t="s">
        <v>33</v>
      </c>
      <c r="Q1" t="s">
        <v>34</v>
      </c>
      <c r="R1" t="s">
        <v>35</v>
      </c>
      <c r="S1" t="s">
        <v>36</v>
      </c>
      <c r="T1" t="s">
        <v>37</v>
      </c>
      <c r="U1" t="s">
        <v>38</v>
      </c>
      <c r="V1" t="s">
        <v>39</v>
      </c>
      <c r="W1" t="s">
        <v>40</v>
      </c>
      <c r="X1" t="s">
        <v>41</v>
      </c>
      <c r="Y1" t="s">
        <v>42</v>
      </c>
      <c r="Z1" t="s">
        <v>43</v>
      </c>
      <c r="AA1" t="s">
        <v>44</v>
      </c>
      <c r="AB1" t="s">
        <v>45</v>
      </c>
      <c r="AC1" t="s">
        <v>46</v>
      </c>
      <c r="AD1" t="s">
        <v>47</v>
      </c>
      <c r="AE1" t="s">
        <v>48</v>
      </c>
      <c r="AF1" t="s">
        <v>49</v>
      </c>
      <c r="AG1" t="s">
        <v>50</v>
      </c>
      <c r="AH1" t="s">
        <v>51</v>
      </c>
      <c r="AI1" t="s">
        <v>52</v>
      </c>
      <c r="AJ1" t="s">
        <v>53</v>
      </c>
      <c r="AK1" t="s">
        <v>54</v>
      </c>
      <c r="AL1" t="s">
        <v>55</v>
      </c>
      <c r="AM1" t="s">
        <v>56</v>
      </c>
      <c r="AN1" t="s">
        <v>57</v>
      </c>
      <c r="AO1" t="s">
        <v>58</v>
      </c>
      <c r="AP1" t="s">
        <v>59</v>
      </c>
      <c r="AQ1" t="s">
        <v>60</v>
      </c>
      <c r="AR1" t="s">
        <v>61</v>
      </c>
      <c r="AS1" t="s">
        <v>62</v>
      </c>
      <c r="AT1" t="s">
        <v>63</v>
      </c>
      <c r="AU1" t="s">
        <v>64</v>
      </c>
      <c r="AV1" t="s">
        <v>65</v>
      </c>
      <c r="AW1" t="s">
        <v>66</v>
      </c>
      <c r="AX1" t="s">
        <v>67</v>
      </c>
    </row>
    <row r="2" spans="1:50" x14ac:dyDescent="0.25">
      <c r="A2" t="s">
        <v>83</v>
      </c>
      <c r="B2">
        <v>2022</v>
      </c>
      <c r="C2">
        <v>1019.8500303999999</v>
      </c>
      <c r="D2">
        <v>106734.0528</v>
      </c>
      <c r="E2">
        <v>106734.0528</v>
      </c>
      <c r="F2">
        <v>106734.0528</v>
      </c>
      <c r="G2">
        <v>106734.0528</v>
      </c>
      <c r="H2">
        <v>1019.8500303999999</v>
      </c>
      <c r="I2">
        <v>541078.80819999997</v>
      </c>
      <c r="J2">
        <v>4077.9779149999999</v>
      </c>
      <c r="K2">
        <v>4077.9779149999999</v>
      </c>
      <c r="L2">
        <v>4077.9779149999999</v>
      </c>
      <c r="M2">
        <v>541078.80819999997</v>
      </c>
      <c r="N2">
        <v>541078.80819999997</v>
      </c>
      <c r="O2">
        <v>541078.80819999997</v>
      </c>
      <c r="P2">
        <v>1019.8500303999999</v>
      </c>
      <c r="Q2">
        <v>2273.6319066000001</v>
      </c>
      <c r="R2">
        <v>3198227.8295</v>
      </c>
      <c r="S2">
        <v>75170.585600000006</v>
      </c>
      <c r="T2">
        <v>75170.585600000006</v>
      </c>
      <c r="U2">
        <v>75170.585600000006</v>
      </c>
      <c r="V2">
        <v>75170.585600000006</v>
      </c>
      <c r="W2">
        <v>1075.4734687</v>
      </c>
      <c r="X2">
        <v>1075.4734687</v>
      </c>
      <c r="Y2">
        <v>1075.4734687</v>
      </c>
      <c r="Z2">
        <v>3198227.8295</v>
      </c>
      <c r="AA2">
        <v>1075.4734687</v>
      </c>
      <c r="AB2">
        <v>125634.88925000001</v>
      </c>
      <c r="AC2">
        <v>125634.88925000001</v>
      </c>
      <c r="AD2">
        <v>125634.88925000001</v>
      </c>
      <c r="AE2">
        <v>5912.9903960000001</v>
      </c>
      <c r="AF2">
        <v>5912.9903960000001</v>
      </c>
      <c r="AG2">
        <v>5912.9903960000001</v>
      </c>
      <c r="AH2">
        <v>5912.9903960000001</v>
      </c>
      <c r="AI2">
        <v>125634.88925000001</v>
      </c>
      <c r="AJ2">
        <v>1019.8500303999999</v>
      </c>
      <c r="AK2">
        <v>3198227.8295</v>
      </c>
      <c r="AL2">
        <v>4223.6407400000007</v>
      </c>
      <c r="AM2">
        <v>2273.6319066000001</v>
      </c>
      <c r="AN2">
        <v>2273.6319066000001</v>
      </c>
      <c r="AO2">
        <v>2273.6319066000001</v>
      </c>
      <c r="AP2">
        <v>4077.9779149999999</v>
      </c>
      <c r="AQ2">
        <v>3198227.8295</v>
      </c>
      <c r="AR2">
        <v>455.1063092</v>
      </c>
      <c r="AS2">
        <v>455.1063092</v>
      </c>
      <c r="AT2">
        <v>455.1063092</v>
      </c>
      <c r="AU2">
        <v>455.1063092</v>
      </c>
      <c r="AV2">
        <v>4223.6407400000007</v>
      </c>
      <c r="AW2">
        <v>4223.6407400000007</v>
      </c>
      <c r="AX2">
        <v>4223.6407400000007</v>
      </c>
    </row>
    <row r="3" spans="1:50" x14ac:dyDescent="0.25">
      <c r="A3" t="s">
        <v>83</v>
      </c>
      <c r="B3">
        <v>2023</v>
      </c>
      <c r="C3">
        <v>989.97880609999993</v>
      </c>
      <c r="D3">
        <v>103537.32400000001</v>
      </c>
      <c r="E3">
        <v>103537.32400000001</v>
      </c>
      <c r="F3">
        <v>103537.32400000001</v>
      </c>
      <c r="G3">
        <v>103537.32400000001</v>
      </c>
      <c r="H3">
        <v>989.97880609999993</v>
      </c>
      <c r="I3">
        <v>525312.2193</v>
      </c>
      <c r="J3">
        <v>3955.8404749000001</v>
      </c>
      <c r="K3">
        <v>3955.8404749000001</v>
      </c>
      <c r="L3">
        <v>3955.8404749000001</v>
      </c>
      <c r="M3">
        <v>525312.2193</v>
      </c>
      <c r="N3">
        <v>525312.2193</v>
      </c>
      <c r="O3">
        <v>525312.2193</v>
      </c>
      <c r="P3">
        <v>989.97880609999993</v>
      </c>
      <c r="Q3">
        <v>2207.3476602000001</v>
      </c>
      <c r="R3">
        <v>3103073.4163000002</v>
      </c>
      <c r="S3">
        <v>72930.837520000001</v>
      </c>
      <c r="T3">
        <v>72930.837520000001</v>
      </c>
      <c r="U3">
        <v>72930.837520000001</v>
      </c>
      <c r="V3">
        <v>72930.837520000001</v>
      </c>
      <c r="W3">
        <v>1044.0489903</v>
      </c>
      <c r="X3">
        <v>1044.0489903</v>
      </c>
      <c r="Y3">
        <v>1044.0489903</v>
      </c>
      <c r="Z3">
        <v>3103073.4163000002</v>
      </c>
      <c r="AA3">
        <v>1044.0489903</v>
      </c>
      <c r="AB3">
        <v>121877.84867000001</v>
      </c>
      <c r="AC3">
        <v>121877.84867000001</v>
      </c>
      <c r="AD3">
        <v>121877.84867000001</v>
      </c>
      <c r="AE3">
        <v>5736.5397800000001</v>
      </c>
      <c r="AF3">
        <v>5736.5397800000001</v>
      </c>
      <c r="AG3">
        <v>5736.5397800000001</v>
      </c>
      <c r="AH3">
        <v>5736.5397800000001</v>
      </c>
      <c r="AI3">
        <v>121877.84867000001</v>
      </c>
      <c r="AJ3">
        <v>989.97880609999993</v>
      </c>
      <c r="AK3">
        <v>3103073.4163000002</v>
      </c>
      <c r="AL3">
        <v>4099.4786480000002</v>
      </c>
      <c r="AM3">
        <v>2207.3476602000001</v>
      </c>
      <c r="AN3">
        <v>2207.3476602000001</v>
      </c>
      <c r="AO3">
        <v>2207.3476602000001</v>
      </c>
      <c r="AP3">
        <v>3955.8404749000001</v>
      </c>
      <c r="AQ3">
        <v>3103073.4163000002</v>
      </c>
      <c r="AR3">
        <v>441.7844346</v>
      </c>
      <c r="AS3">
        <v>441.7844346</v>
      </c>
      <c r="AT3">
        <v>441.7844346</v>
      </c>
      <c r="AU3">
        <v>441.7844346</v>
      </c>
      <c r="AV3">
        <v>4099.4786480000002</v>
      </c>
      <c r="AW3">
        <v>4099.4786480000002</v>
      </c>
      <c r="AX3">
        <v>4099.4786480000002</v>
      </c>
    </row>
    <row r="4" spans="1:50" x14ac:dyDescent="0.25">
      <c r="A4" t="s">
        <v>83</v>
      </c>
      <c r="B4">
        <v>2024</v>
      </c>
      <c r="C4">
        <v>948.41775779999989</v>
      </c>
      <c r="D4">
        <v>99133.092379999987</v>
      </c>
      <c r="E4">
        <v>99133.092379999987</v>
      </c>
      <c r="F4">
        <v>99133.092379999987</v>
      </c>
      <c r="G4">
        <v>99133.092379999987</v>
      </c>
      <c r="H4">
        <v>948.41775779999989</v>
      </c>
      <c r="I4">
        <v>503225.07460000005</v>
      </c>
      <c r="J4">
        <v>3788.3003106000001</v>
      </c>
      <c r="K4">
        <v>3788.3003106000001</v>
      </c>
      <c r="L4">
        <v>3788.3003106000001</v>
      </c>
      <c r="M4">
        <v>503225.07460000005</v>
      </c>
      <c r="N4">
        <v>503225.07460000005</v>
      </c>
      <c r="O4">
        <v>503225.07460000005</v>
      </c>
      <c r="P4">
        <v>948.41775779999989</v>
      </c>
      <c r="Q4">
        <v>2114.4363536999999</v>
      </c>
      <c r="R4">
        <v>2971163.6423999998</v>
      </c>
      <c r="S4">
        <v>69833.710900000005</v>
      </c>
      <c r="T4">
        <v>69833.710900000005</v>
      </c>
      <c r="U4">
        <v>69833.710900000005</v>
      </c>
      <c r="V4">
        <v>69833.710900000005</v>
      </c>
      <c r="W4">
        <v>1000.1768665</v>
      </c>
      <c r="X4">
        <v>1000.1768665</v>
      </c>
      <c r="Y4">
        <v>1000.1768665</v>
      </c>
      <c r="Z4">
        <v>2971163.6423999998</v>
      </c>
      <c r="AA4">
        <v>1000.1768665</v>
      </c>
      <c r="AB4">
        <v>116700.14164</v>
      </c>
      <c r="AC4">
        <v>116700.14164</v>
      </c>
      <c r="AD4">
        <v>116700.14164</v>
      </c>
      <c r="AE4">
        <v>5492.620312</v>
      </c>
      <c r="AF4">
        <v>5492.620312</v>
      </c>
      <c r="AG4">
        <v>5492.620312</v>
      </c>
      <c r="AH4">
        <v>5492.620312</v>
      </c>
      <c r="AI4">
        <v>116700.14164</v>
      </c>
      <c r="AJ4">
        <v>948.41775779999989</v>
      </c>
      <c r="AK4">
        <v>2971163.6423999998</v>
      </c>
      <c r="AL4">
        <v>3927.0190195999999</v>
      </c>
      <c r="AM4">
        <v>2114.4363536999999</v>
      </c>
      <c r="AN4">
        <v>2114.4363536999999</v>
      </c>
      <c r="AO4">
        <v>2114.4363536999999</v>
      </c>
      <c r="AP4">
        <v>3788.3003106000001</v>
      </c>
      <c r="AQ4">
        <v>2971163.6423999998</v>
      </c>
      <c r="AR4">
        <v>423.24287934</v>
      </c>
      <c r="AS4">
        <v>423.24287934</v>
      </c>
      <c r="AT4">
        <v>423.24287934</v>
      </c>
      <c r="AU4">
        <v>423.24287934</v>
      </c>
      <c r="AV4">
        <v>3927.0190195999999</v>
      </c>
      <c r="AW4">
        <v>3927.0190195999999</v>
      </c>
      <c r="AX4">
        <v>3927.0190195999999</v>
      </c>
    </row>
    <row r="5" spans="1:50" x14ac:dyDescent="0.25">
      <c r="A5" t="s">
        <v>83</v>
      </c>
      <c r="B5">
        <v>2025</v>
      </c>
      <c r="C5">
        <v>905.86312620000001</v>
      </c>
      <c r="D5">
        <v>94639.23735000001</v>
      </c>
      <c r="E5">
        <v>94639.23735000001</v>
      </c>
      <c r="F5">
        <v>94639.23735000001</v>
      </c>
      <c r="G5">
        <v>94639.23735000001</v>
      </c>
      <c r="H5">
        <v>905.86312620000001</v>
      </c>
      <c r="I5">
        <v>480618.29260000004</v>
      </c>
      <c r="J5">
        <v>3617.0665921</v>
      </c>
      <c r="K5">
        <v>3617.0665921</v>
      </c>
      <c r="L5">
        <v>3617.0665921</v>
      </c>
      <c r="M5">
        <v>480618.29260000004</v>
      </c>
      <c r="N5">
        <v>480618.29260000004</v>
      </c>
      <c r="O5">
        <v>480618.29260000004</v>
      </c>
      <c r="P5">
        <v>905.86312620000001</v>
      </c>
      <c r="Q5">
        <v>2019.2936236999999</v>
      </c>
      <c r="R5">
        <v>2836676.179</v>
      </c>
      <c r="S5">
        <v>66672.270250000001</v>
      </c>
      <c r="T5">
        <v>66672.270250000001</v>
      </c>
      <c r="U5">
        <v>66672.270250000001</v>
      </c>
      <c r="V5">
        <v>66672.270250000001</v>
      </c>
      <c r="W5">
        <v>955.2572619</v>
      </c>
      <c r="X5">
        <v>955.2572619</v>
      </c>
      <c r="Y5">
        <v>955.2572619</v>
      </c>
      <c r="Z5">
        <v>2836676.179</v>
      </c>
      <c r="AA5">
        <v>955.2572619</v>
      </c>
      <c r="AB5">
        <v>111415.85779000001</v>
      </c>
      <c r="AC5">
        <v>111415.85779000001</v>
      </c>
      <c r="AD5">
        <v>111415.85779000001</v>
      </c>
      <c r="AE5">
        <v>5243.6966560000001</v>
      </c>
      <c r="AF5">
        <v>5243.6966560000001</v>
      </c>
      <c r="AG5">
        <v>5243.6966560000001</v>
      </c>
      <c r="AH5">
        <v>5243.6966560000001</v>
      </c>
      <c r="AI5">
        <v>111415.85779000001</v>
      </c>
      <c r="AJ5">
        <v>905.86312620000001</v>
      </c>
      <c r="AK5">
        <v>2836676.179</v>
      </c>
      <c r="AL5">
        <v>3750.5128018999999</v>
      </c>
      <c r="AM5">
        <v>2019.2936236999999</v>
      </c>
      <c r="AN5">
        <v>2019.2936236999999</v>
      </c>
      <c r="AO5">
        <v>2019.2936236999999</v>
      </c>
      <c r="AP5">
        <v>3617.0665921</v>
      </c>
      <c r="AQ5">
        <v>2836676.179</v>
      </c>
      <c r="AR5">
        <v>404.25684157000001</v>
      </c>
      <c r="AS5">
        <v>404.25684157000001</v>
      </c>
      <c r="AT5">
        <v>404.25684157000001</v>
      </c>
      <c r="AU5">
        <v>404.25684157000001</v>
      </c>
      <c r="AV5">
        <v>3750.5128018999999</v>
      </c>
      <c r="AW5">
        <v>3750.5128018999999</v>
      </c>
      <c r="AX5">
        <v>3750.5128018999999</v>
      </c>
    </row>
    <row r="6" spans="1:50" x14ac:dyDescent="0.25">
      <c r="A6" t="s">
        <v>83</v>
      </c>
      <c r="B6">
        <v>2026</v>
      </c>
      <c r="C6">
        <v>872.26374469999996</v>
      </c>
      <c r="D6">
        <v>91018.858529999998</v>
      </c>
      <c r="E6">
        <v>91018.858529999998</v>
      </c>
      <c r="F6">
        <v>91018.858529999998</v>
      </c>
      <c r="G6">
        <v>91018.858529999998</v>
      </c>
      <c r="H6">
        <v>872.26374469999996</v>
      </c>
      <c r="I6">
        <v>462431.62234</v>
      </c>
      <c r="J6">
        <v>3481.7472036999998</v>
      </c>
      <c r="K6">
        <v>3481.7472036999998</v>
      </c>
      <c r="L6">
        <v>3481.7472036999998</v>
      </c>
      <c r="M6">
        <v>462431.62234</v>
      </c>
      <c r="N6">
        <v>462431.62234</v>
      </c>
      <c r="O6">
        <v>462431.62234</v>
      </c>
      <c r="P6">
        <v>872.26374469999996</v>
      </c>
      <c r="Q6">
        <v>1943.3463227999998</v>
      </c>
      <c r="R6">
        <v>2728281.6041000001</v>
      </c>
      <c r="S6">
        <v>64130.651250000003</v>
      </c>
      <c r="T6">
        <v>64130.651250000003</v>
      </c>
      <c r="U6">
        <v>64130.651250000003</v>
      </c>
      <c r="V6">
        <v>64130.651250000003</v>
      </c>
      <c r="W6">
        <v>919.59872690000009</v>
      </c>
      <c r="X6">
        <v>919.59872690000009</v>
      </c>
      <c r="Y6">
        <v>919.59872690000009</v>
      </c>
      <c r="Z6">
        <v>2728281.6041000001</v>
      </c>
      <c r="AA6">
        <v>919.59872690000009</v>
      </c>
      <c r="AB6">
        <v>107163.67697</v>
      </c>
      <c r="AC6">
        <v>107163.67697</v>
      </c>
      <c r="AD6">
        <v>107163.67697</v>
      </c>
      <c r="AE6">
        <v>5043.3804049999999</v>
      </c>
      <c r="AF6">
        <v>5043.3804049999999</v>
      </c>
      <c r="AG6">
        <v>5043.3804049999999</v>
      </c>
      <c r="AH6">
        <v>5043.3804049999999</v>
      </c>
      <c r="AI6">
        <v>107163.67697</v>
      </c>
      <c r="AJ6">
        <v>872.26374469999996</v>
      </c>
      <c r="AK6">
        <v>2728281.6041000001</v>
      </c>
      <c r="AL6">
        <v>3610.9353385000004</v>
      </c>
      <c r="AM6">
        <v>1943.3463227999998</v>
      </c>
      <c r="AN6">
        <v>1943.3463227999998</v>
      </c>
      <c r="AO6">
        <v>1943.3463227999998</v>
      </c>
      <c r="AP6">
        <v>3481.7472036999998</v>
      </c>
      <c r="AQ6">
        <v>2728281.6041000001</v>
      </c>
      <c r="AR6">
        <v>389.26509808000003</v>
      </c>
      <c r="AS6">
        <v>389.26509808000003</v>
      </c>
      <c r="AT6">
        <v>389.26509808000003</v>
      </c>
      <c r="AU6">
        <v>389.26509808000003</v>
      </c>
      <c r="AV6">
        <v>3610.9353385000004</v>
      </c>
      <c r="AW6">
        <v>3610.9353385000004</v>
      </c>
      <c r="AX6">
        <v>3610.9353385000004</v>
      </c>
    </row>
    <row r="7" spans="1:50" x14ac:dyDescent="0.25">
      <c r="A7" t="s">
        <v>83</v>
      </c>
      <c r="B7">
        <v>2027</v>
      </c>
      <c r="C7">
        <v>843.13638930000002</v>
      </c>
      <c r="D7">
        <v>87842.063890000005</v>
      </c>
      <c r="E7">
        <v>87833.199089999995</v>
      </c>
      <c r="F7">
        <v>87811.18763</v>
      </c>
      <c r="G7">
        <v>87824.579830000002</v>
      </c>
      <c r="H7">
        <v>843.15314190000004</v>
      </c>
      <c r="I7">
        <v>446417.02970999997</v>
      </c>
      <c r="J7">
        <v>3364.5248585999998</v>
      </c>
      <c r="K7">
        <v>3364.6811486000001</v>
      </c>
      <c r="L7">
        <v>3364.3756296000001</v>
      </c>
      <c r="M7">
        <v>446465.51030999998</v>
      </c>
      <c r="N7">
        <v>446301.06141000002</v>
      </c>
      <c r="O7">
        <v>446372.25261000003</v>
      </c>
      <c r="P7">
        <v>843.17744440000001</v>
      </c>
      <c r="Q7">
        <v>1876.4538181</v>
      </c>
      <c r="R7">
        <v>2633129.3962999997</v>
      </c>
      <c r="S7">
        <v>61883.887159999998</v>
      </c>
      <c r="T7">
        <v>61892.198140000008</v>
      </c>
      <c r="U7">
        <v>61897.948759999999</v>
      </c>
      <c r="V7">
        <v>61902.987330000004</v>
      </c>
      <c r="W7">
        <v>888.49511929999994</v>
      </c>
      <c r="X7">
        <v>888.52174790000004</v>
      </c>
      <c r="Y7">
        <v>888.57768180000005</v>
      </c>
      <c r="Z7">
        <v>2632836.8273</v>
      </c>
      <c r="AA7">
        <v>888.55131600000004</v>
      </c>
      <c r="AB7">
        <v>103415.82336000001</v>
      </c>
      <c r="AC7">
        <v>103425.67172000001</v>
      </c>
      <c r="AD7">
        <v>103434.97453000001</v>
      </c>
      <c r="AE7">
        <v>4866.1010544999999</v>
      </c>
      <c r="AF7">
        <v>4866.7982675000003</v>
      </c>
      <c r="AG7">
        <v>4867.2630454999999</v>
      </c>
      <c r="AH7">
        <v>4867.7063204999995</v>
      </c>
      <c r="AI7">
        <v>103401.10539000001</v>
      </c>
      <c r="AJ7">
        <v>843.10737900000004</v>
      </c>
      <c r="AK7">
        <v>2632571.8722999999</v>
      </c>
      <c r="AL7">
        <v>3489.7427502999999</v>
      </c>
      <c r="AM7">
        <v>1876.6503541</v>
      </c>
      <c r="AN7">
        <v>1876.8100661000001</v>
      </c>
      <c r="AO7">
        <v>1876.9067520999999</v>
      </c>
      <c r="AP7">
        <v>3364.6159545999999</v>
      </c>
      <c r="AQ7">
        <v>2632146.4942999999</v>
      </c>
      <c r="AR7">
        <v>376.27900746</v>
      </c>
      <c r="AS7">
        <v>376.27115676</v>
      </c>
      <c r="AT7">
        <v>376.28934296</v>
      </c>
      <c r="AU7">
        <v>376.25760006000002</v>
      </c>
      <c r="AV7">
        <v>3489.8531133000001</v>
      </c>
      <c r="AW7">
        <v>3489.8175663000002</v>
      </c>
      <c r="AX7">
        <v>3489.9969183000003</v>
      </c>
    </row>
    <row r="8" spans="1:50" x14ac:dyDescent="0.25">
      <c r="A8" t="s">
        <v>83</v>
      </c>
      <c r="B8">
        <v>2028</v>
      </c>
      <c r="C8">
        <v>816.35515690000011</v>
      </c>
      <c r="D8">
        <v>84839.051399999997</v>
      </c>
      <c r="E8">
        <v>84833.91966</v>
      </c>
      <c r="F8">
        <v>84776.994050000008</v>
      </c>
      <c r="G8">
        <v>84819.833740000002</v>
      </c>
      <c r="H8">
        <v>816.39971029999992</v>
      </c>
      <c r="I8">
        <v>430234.08512999996</v>
      </c>
      <c r="J8">
        <v>3253.3172208999999</v>
      </c>
      <c r="K8">
        <v>3253.5184448999998</v>
      </c>
      <c r="L8">
        <v>3252.5468999</v>
      </c>
      <c r="M8">
        <v>430319.51162999996</v>
      </c>
      <c r="N8">
        <v>429844.16203000001</v>
      </c>
      <c r="O8">
        <v>430145.30563000002</v>
      </c>
      <c r="P8">
        <v>816.39794720000009</v>
      </c>
      <c r="Q8">
        <v>1809.8173267</v>
      </c>
      <c r="R8">
        <v>2536401.7253</v>
      </c>
      <c r="S8">
        <v>59742.787560000004</v>
      </c>
      <c r="T8">
        <v>59770.764880000002</v>
      </c>
      <c r="U8">
        <v>59780.244500000001</v>
      </c>
      <c r="V8">
        <v>59782.310570000001</v>
      </c>
      <c r="W8">
        <v>862.03261509999993</v>
      </c>
      <c r="X8">
        <v>861.98712579999994</v>
      </c>
      <c r="Y8">
        <v>862.03185810000002</v>
      </c>
      <c r="Z8">
        <v>2535859.6953000003</v>
      </c>
      <c r="AA8">
        <v>861.74474459999999</v>
      </c>
      <c r="AB8">
        <v>99834.693580000006</v>
      </c>
      <c r="AC8">
        <v>99851.38798</v>
      </c>
      <c r="AD8">
        <v>99857.796430000002</v>
      </c>
      <c r="AE8">
        <v>4698.5286293999998</v>
      </c>
      <c r="AF8">
        <v>4700.7726243999996</v>
      </c>
      <c r="AG8">
        <v>4701.5270593999994</v>
      </c>
      <c r="AH8">
        <v>4701.7203703999994</v>
      </c>
      <c r="AI8">
        <v>99783.76758</v>
      </c>
      <c r="AJ8">
        <v>816.12645900000007</v>
      </c>
      <c r="AK8">
        <v>2535326.9873000002</v>
      </c>
      <c r="AL8">
        <v>3376.4383882000002</v>
      </c>
      <c r="AM8">
        <v>1810.6836817000001</v>
      </c>
      <c r="AN8">
        <v>1810.9798757000001</v>
      </c>
      <c r="AO8">
        <v>1811.0642817</v>
      </c>
      <c r="AP8">
        <v>3253.3446838999998</v>
      </c>
      <c r="AQ8">
        <v>2533502.4712999999</v>
      </c>
      <c r="AR8">
        <v>364.31789852000003</v>
      </c>
      <c r="AS8">
        <v>364.29961602000003</v>
      </c>
      <c r="AT8">
        <v>364.31893101999998</v>
      </c>
      <c r="AU8">
        <v>364.19875051999998</v>
      </c>
      <c r="AV8">
        <v>3377.2233142</v>
      </c>
      <c r="AW8">
        <v>3377.2203702000002</v>
      </c>
      <c r="AX8">
        <v>3377.4337082000002</v>
      </c>
    </row>
    <row r="9" spans="1:50" x14ac:dyDescent="0.25">
      <c r="A9" t="s">
        <v>83</v>
      </c>
      <c r="B9">
        <v>2029</v>
      </c>
      <c r="C9">
        <v>792.79391429999998</v>
      </c>
      <c r="D9">
        <v>82194.704679999995</v>
      </c>
      <c r="E9">
        <v>82178.517560000008</v>
      </c>
      <c r="F9">
        <v>82075.105739999999</v>
      </c>
      <c r="G9">
        <v>82157.32948</v>
      </c>
      <c r="H9">
        <v>792.80838239999991</v>
      </c>
      <c r="I9">
        <v>416549.28861000005</v>
      </c>
      <c r="J9">
        <v>3157.6707980000001</v>
      </c>
      <c r="K9">
        <v>3157.9680960000001</v>
      </c>
      <c r="L9">
        <v>3156.8857849999999</v>
      </c>
      <c r="M9">
        <v>416718.22811000003</v>
      </c>
      <c r="N9">
        <v>415849.88020999997</v>
      </c>
      <c r="O9">
        <v>416415.38791000005</v>
      </c>
      <c r="P9">
        <v>792.85654959999999</v>
      </c>
      <c r="Q9">
        <v>1752.8790911000001</v>
      </c>
      <c r="R9">
        <v>2455317.8563000001</v>
      </c>
      <c r="S9">
        <v>57850.786940000005</v>
      </c>
      <c r="T9">
        <v>57904.832719999999</v>
      </c>
      <c r="U9">
        <v>57919.085010000003</v>
      </c>
      <c r="V9">
        <v>57928.234560000004</v>
      </c>
      <c r="W9">
        <v>837.20655799999997</v>
      </c>
      <c r="X9">
        <v>837.19367280000006</v>
      </c>
      <c r="Y9">
        <v>837.25876570000003</v>
      </c>
      <c r="Z9">
        <v>2454267.1353000002</v>
      </c>
      <c r="AA9">
        <v>836.92958490000001</v>
      </c>
      <c r="AB9">
        <v>96699.78012000001</v>
      </c>
      <c r="AC9">
        <v>96724.900140000012</v>
      </c>
      <c r="AD9">
        <v>96744.489860000001</v>
      </c>
      <c r="AE9">
        <v>4549.4381002999999</v>
      </c>
      <c r="AF9">
        <v>4553.7656692999999</v>
      </c>
      <c r="AG9">
        <v>4554.9001693</v>
      </c>
      <c r="AH9">
        <v>4555.6645522999997</v>
      </c>
      <c r="AI9">
        <v>96602.098679999996</v>
      </c>
      <c r="AJ9">
        <v>792.54493719999994</v>
      </c>
      <c r="AK9">
        <v>2453463.4092999999</v>
      </c>
      <c r="AL9">
        <v>3277.9522176999999</v>
      </c>
      <c r="AM9">
        <v>1754.5546451</v>
      </c>
      <c r="AN9">
        <v>1755.0020460999999</v>
      </c>
      <c r="AO9">
        <v>1755.3106381000002</v>
      </c>
      <c r="AP9">
        <v>3157.4636150000001</v>
      </c>
      <c r="AQ9">
        <v>2450043.5012999997</v>
      </c>
      <c r="AR9">
        <v>353.78116289999997</v>
      </c>
      <c r="AS9">
        <v>353.77744559999996</v>
      </c>
      <c r="AT9">
        <v>353.80569159999999</v>
      </c>
      <c r="AU9">
        <v>353.66808279999998</v>
      </c>
      <c r="AV9">
        <v>3278.4808257</v>
      </c>
      <c r="AW9">
        <v>3278.7406756999999</v>
      </c>
      <c r="AX9">
        <v>3279.0550477000002</v>
      </c>
    </row>
    <row r="10" spans="1:50" x14ac:dyDescent="0.25">
      <c r="A10" t="s">
        <v>83</v>
      </c>
      <c r="B10">
        <v>2030</v>
      </c>
      <c r="C10">
        <v>771.03610179999998</v>
      </c>
      <c r="D10">
        <v>79709.989969999995</v>
      </c>
      <c r="E10">
        <v>79685.82497999999</v>
      </c>
      <c r="F10">
        <v>79513.341469999999</v>
      </c>
      <c r="G10">
        <v>79654.599150000009</v>
      </c>
      <c r="H10">
        <v>771.02896639999994</v>
      </c>
      <c r="I10">
        <v>403624.79120000004</v>
      </c>
      <c r="J10">
        <v>3069.2278724999996</v>
      </c>
      <c r="K10">
        <v>3069.7244863000001</v>
      </c>
      <c r="L10">
        <v>3068.6901423999998</v>
      </c>
      <c r="M10">
        <v>403847.85133999999</v>
      </c>
      <c r="N10">
        <v>402464.36512000003</v>
      </c>
      <c r="O10">
        <v>403430.41964000004</v>
      </c>
      <c r="P10">
        <v>771.1444037</v>
      </c>
      <c r="Q10">
        <v>1698.9256743999999</v>
      </c>
      <c r="R10">
        <v>2378484.0003</v>
      </c>
      <c r="S10">
        <v>56059.740845</v>
      </c>
      <c r="T10">
        <v>56152.749762000007</v>
      </c>
      <c r="U10">
        <v>56173.831447999997</v>
      </c>
      <c r="V10">
        <v>56188.264326999997</v>
      </c>
      <c r="W10">
        <v>814.27943119999998</v>
      </c>
      <c r="X10">
        <v>814.29078789999994</v>
      </c>
      <c r="Y10">
        <v>814.40375879999999</v>
      </c>
      <c r="Z10">
        <v>2377106.5520000001</v>
      </c>
      <c r="AA10">
        <v>814.08120270000006</v>
      </c>
      <c r="AB10">
        <v>93752.500800000009</v>
      </c>
      <c r="AC10">
        <v>93789.502559999994</v>
      </c>
      <c r="AD10">
        <v>93818.570919999998</v>
      </c>
      <c r="AE10">
        <v>4408.2477126000003</v>
      </c>
      <c r="AF10">
        <v>4415.6919661000002</v>
      </c>
      <c r="AG10">
        <v>4417.3684927000004</v>
      </c>
      <c r="AH10">
        <v>4418.5550853000004</v>
      </c>
      <c r="AI10">
        <v>93584.706480000008</v>
      </c>
      <c r="AJ10">
        <v>770.83900310000001</v>
      </c>
      <c r="AK10">
        <v>2375941.2392000002</v>
      </c>
      <c r="AL10">
        <v>3187.1038419000001</v>
      </c>
      <c r="AM10">
        <v>1701.8112669</v>
      </c>
      <c r="AN10">
        <v>1702.4713681999999</v>
      </c>
      <c r="AO10">
        <v>1702.9474984000001</v>
      </c>
      <c r="AP10">
        <v>3068.7529496000002</v>
      </c>
      <c r="AQ10">
        <v>2370102.0119000003</v>
      </c>
      <c r="AR10">
        <v>344.05096187000004</v>
      </c>
      <c r="AS10">
        <v>344.05869733999998</v>
      </c>
      <c r="AT10">
        <v>344.10742994999998</v>
      </c>
      <c r="AU10">
        <v>343.97278531000001</v>
      </c>
      <c r="AV10">
        <v>3187.0631453999999</v>
      </c>
      <c r="AW10">
        <v>3187.6296216000001</v>
      </c>
      <c r="AX10">
        <v>3188.1528920999999</v>
      </c>
    </row>
    <row r="11" spans="1:50" x14ac:dyDescent="0.25">
      <c r="A11" t="s">
        <v>83</v>
      </c>
      <c r="B11">
        <v>2031</v>
      </c>
      <c r="C11">
        <v>751.62197739999999</v>
      </c>
      <c r="D11">
        <v>77468.029569999999</v>
      </c>
      <c r="E11">
        <v>77422.032189999998</v>
      </c>
      <c r="F11">
        <v>77130.083190000005</v>
      </c>
      <c r="G11">
        <v>77376.238389999999</v>
      </c>
      <c r="H11">
        <v>751.29425230000004</v>
      </c>
      <c r="I11">
        <v>391820.85188000003</v>
      </c>
      <c r="J11">
        <v>2990.1615111999999</v>
      </c>
      <c r="K11">
        <v>2991.0492512999999</v>
      </c>
      <c r="L11">
        <v>2990.5890032000002</v>
      </c>
      <c r="M11">
        <v>392168.23163000005</v>
      </c>
      <c r="N11">
        <v>389917.73979000002</v>
      </c>
      <c r="O11">
        <v>391543.98131999996</v>
      </c>
      <c r="P11">
        <v>751.82465229999991</v>
      </c>
      <c r="Q11">
        <v>1648.8898036000001</v>
      </c>
      <c r="R11">
        <v>2308791.8909</v>
      </c>
      <c r="S11">
        <v>54395.966960999998</v>
      </c>
      <c r="T11">
        <v>54559.577212999997</v>
      </c>
      <c r="U11">
        <v>54590.705575</v>
      </c>
      <c r="V11">
        <v>54620.180463000004</v>
      </c>
      <c r="W11">
        <v>793.485682</v>
      </c>
      <c r="X11">
        <v>793.83849110000006</v>
      </c>
      <c r="Y11">
        <v>794.05109420000008</v>
      </c>
      <c r="Z11">
        <v>2306675.6762999999</v>
      </c>
      <c r="AA11">
        <v>793.87527410000007</v>
      </c>
      <c r="AB11">
        <v>91069.053939999998</v>
      </c>
      <c r="AC11">
        <v>91123.263050000009</v>
      </c>
      <c r="AD11">
        <v>91178.119309999995</v>
      </c>
      <c r="AE11">
        <v>4277.0407808999998</v>
      </c>
      <c r="AF11">
        <v>4290.1036082999999</v>
      </c>
      <c r="AG11">
        <v>4292.5746755999999</v>
      </c>
      <c r="AH11">
        <v>4294.9510958999999</v>
      </c>
      <c r="AI11">
        <v>90776.982459999999</v>
      </c>
      <c r="AJ11">
        <v>751.65764740000009</v>
      </c>
      <c r="AK11">
        <v>2305019.9964000001</v>
      </c>
      <c r="AL11">
        <v>3106.6355795999998</v>
      </c>
      <c r="AM11">
        <v>1653.9533108999999</v>
      </c>
      <c r="AN11">
        <v>1654.9220697999999</v>
      </c>
      <c r="AO11">
        <v>1655.8584589000002</v>
      </c>
      <c r="AP11">
        <v>2988.1802471999999</v>
      </c>
      <c r="AQ11">
        <v>2295210.7267</v>
      </c>
      <c r="AR11">
        <v>335.23001335999999</v>
      </c>
      <c r="AS11">
        <v>335.38321596999998</v>
      </c>
      <c r="AT11">
        <v>335.47418620999997</v>
      </c>
      <c r="AU11">
        <v>335.40155006999998</v>
      </c>
      <c r="AV11">
        <v>3103.9841594</v>
      </c>
      <c r="AW11">
        <v>3106.1519111999996</v>
      </c>
      <c r="AX11">
        <v>3107.0836258999998</v>
      </c>
    </row>
    <row r="12" spans="1:50" x14ac:dyDescent="0.25">
      <c r="A12" t="s">
        <v>83</v>
      </c>
      <c r="B12">
        <v>2032</v>
      </c>
      <c r="C12">
        <v>731.50819380000007</v>
      </c>
      <c r="D12">
        <v>75156.248489999998</v>
      </c>
      <c r="E12">
        <v>75085.082980000007</v>
      </c>
      <c r="F12">
        <v>74625.668239999999</v>
      </c>
      <c r="G12">
        <v>75022.44378999999</v>
      </c>
      <c r="H12">
        <v>730.47208769999997</v>
      </c>
      <c r="I12">
        <v>379620.72485</v>
      </c>
      <c r="J12">
        <v>2908.4698655000002</v>
      </c>
      <c r="K12">
        <v>2909.8233267999999</v>
      </c>
      <c r="L12">
        <v>2910.0594282000002</v>
      </c>
      <c r="M12">
        <v>380109.45358000003</v>
      </c>
      <c r="N12">
        <v>376720.01597999997</v>
      </c>
      <c r="O12">
        <v>379249.19540000003</v>
      </c>
      <c r="P12">
        <v>731.82372829999997</v>
      </c>
      <c r="Q12">
        <v>1596.2534465000001</v>
      </c>
      <c r="R12">
        <v>2236955.2836000002</v>
      </c>
      <c r="S12">
        <v>52647.127659999998</v>
      </c>
      <c r="T12">
        <v>52913.314230999997</v>
      </c>
      <c r="U12">
        <v>52956.077915000002</v>
      </c>
      <c r="V12">
        <v>53002.938727000001</v>
      </c>
      <c r="W12">
        <v>771.51828639999997</v>
      </c>
      <c r="X12">
        <v>772.62438099999997</v>
      </c>
      <c r="Y12">
        <v>772.95630460000007</v>
      </c>
      <c r="Z12">
        <v>2234000.1157</v>
      </c>
      <c r="AA12">
        <v>772.95950119999998</v>
      </c>
      <c r="AB12">
        <v>88296.650800000003</v>
      </c>
      <c r="AC12">
        <v>88370.751870000007</v>
      </c>
      <c r="AD12">
        <v>88455.326479999989</v>
      </c>
      <c r="AE12">
        <v>4139.1447330999999</v>
      </c>
      <c r="AF12">
        <v>4160.3454972</v>
      </c>
      <c r="AG12">
        <v>4163.7363779000007</v>
      </c>
      <c r="AH12">
        <v>4167.4871826999997</v>
      </c>
      <c r="AI12">
        <v>87826.413480000003</v>
      </c>
      <c r="AJ12">
        <v>731.8256331</v>
      </c>
      <c r="AK12">
        <v>2231782.3012999999</v>
      </c>
      <c r="AL12">
        <v>3023.4932057999999</v>
      </c>
      <c r="AM12">
        <v>1604.4644057</v>
      </c>
      <c r="AN12">
        <v>1605.7894762000001</v>
      </c>
      <c r="AO12">
        <v>1607.2564579</v>
      </c>
      <c r="AP12">
        <v>2903.4256543000001</v>
      </c>
      <c r="AQ12">
        <v>2216573.4585000002</v>
      </c>
      <c r="AR12">
        <v>325.92282326000003</v>
      </c>
      <c r="AS12">
        <v>326.39485854999998</v>
      </c>
      <c r="AT12">
        <v>326.53634183999998</v>
      </c>
      <c r="AU12">
        <v>326.53934103</v>
      </c>
      <c r="AV12">
        <v>3016.4011527999996</v>
      </c>
      <c r="AW12">
        <v>3021.7953982000004</v>
      </c>
      <c r="AX12">
        <v>3023.2134330999997</v>
      </c>
    </row>
    <row r="13" spans="1:50" x14ac:dyDescent="0.25">
      <c r="A13" t="s">
        <v>83</v>
      </c>
      <c r="B13">
        <v>2033</v>
      </c>
      <c r="C13">
        <v>712.67212459999996</v>
      </c>
      <c r="D13">
        <v>72991.433059999996</v>
      </c>
      <c r="E13">
        <v>72885.736199999999</v>
      </c>
      <c r="F13">
        <v>72232.664860000004</v>
      </c>
      <c r="G13">
        <v>72808.608500000002</v>
      </c>
      <c r="H13">
        <v>710.67006149999997</v>
      </c>
      <c r="I13">
        <v>368107.87222999998</v>
      </c>
      <c r="J13">
        <v>2831.9854578999998</v>
      </c>
      <c r="K13">
        <v>2833.8172129999998</v>
      </c>
      <c r="L13">
        <v>2835.435442</v>
      </c>
      <c r="M13">
        <v>368768.74007</v>
      </c>
      <c r="N13">
        <v>364078.26845999999</v>
      </c>
      <c r="O13">
        <v>367658.72376000002</v>
      </c>
      <c r="P13">
        <v>713.10584610000001</v>
      </c>
      <c r="Q13">
        <v>1545.9131686000001</v>
      </c>
      <c r="R13">
        <v>2169394.2823999999</v>
      </c>
      <c r="S13">
        <v>50976.460241000001</v>
      </c>
      <c r="T13">
        <v>51365.268313999994</v>
      </c>
      <c r="U13">
        <v>51418.141788000001</v>
      </c>
      <c r="V13">
        <v>51489.420605000007</v>
      </c>
      <c r="W13">
        <v>750.61970689999998</v>
      </c>
      <c r="X13">
        <v>752.75142519999997</v>
      </c>
      <c r="Y13">
        <v>753.20813710000004</v>
      </c>
      <c r="Z13">
        <v>2165430.9940999998</v>
      </c>
      <c r="AA13">
        <v>753.58068049999997</v>
      </c>
      <c r="AB13">
        <v>85688.826450000008</v>
      </c>
      <c r="AC13">
        <v>85780.015800000008</v>
      </c>
      <c r="AD13">
        <v>85905.224199999997</v>
      </c>
      <c r="AE13">
        <v>4007.4065473000001</v>
      </c>
      <c r="AF13">
        <v>4038.3236145000001</v>
      </c>
      <c r="AG13">
        <v>4042.5116914999999</v>
      </c>
      <c r="AH13">
        <v>4048.1812178999999</v>
      </c>
      <c r="AI13">
        <v>85006.770350000006</v>
      </c>
      <c r="AJ13">
        <v>713.45677680000006</v>
      </c>
      <c r="AK13">
        <v>2162751.1241000001</v>
      </c>
      <c r="AL13">
        <v>2946.3986061999999</v>
      </c>
      <c r="AM13">
        <v>1557.883251</v>
      </c>
      <c r="AN13">
        <v>1559.5182124</v>
      </c>
      <c r="AO13">
        <v>1561.7223182999999</v>
      </c>
      <c r="AP13">
        <v>2822.8462043</v>
      </c>
      <c r="AQ13">
        <v>2141265.8299000002</v>
      </c>
      <c r="AR13">
        <v>317.07127337999998</v>
      </c>
      <c r="AS13">
        <v>317.97710178</v>
      </c>
      <c r="AT13">
        <v>318.17138936999999</v>
      </c>
      <c r="AU13">
        <v>318.33013271999999</v>
      </c>
      <c r="AV13">
        <v>2933.0733989</v>
      </c>
      <c r="AW13">
        <v>2942.7664857999998</v>
      </c>
      <c r="AX13">
        <v>2944.6820047000001</v>
      </c>
    </row>
    <row r="14" spans="1:50" x14ac:dyDescent="0.25">
      <c r="A14" t="s">
        <v>83</v>
      </c>
      <c r="B14">
        <v>2034</v>
      </c>
      <c r="C14">
        <v>693.83932660000005</v>
      </c>
      <c r="D14">
        <v>70842.716370000009</v>
      </c>
      <c r="E14">
        <v>70712.316699999996</v>
      </c>
      <c r="F14">
        <v>69835.837039999999</v>
      </c>
      <c r="G14">
        <v>70618.561749999993</v>
      </c>
      <c r="H14">
        <v>690.53989379999996</v>
      </c>
      <c r="I14">
        <v>356749.96507000003</v>
      </c>
      <c r="J14">
        <v>2755.7181083</v>
      </c>
      <c r="K14">
        <v>2758.1016416000002</v>
      </c>
      <c r="L14">
        <v>2760.8065883999998</v>
      </c>
      <c r="M14">
        <v>357529.13049000001</v>
      </c>
      <c r="N14">
        <v>351452.0453</v>
      </c>
      <c r="O14">
        <v>356211.89565000002</v>
      </c>
      <c r="P14">
        <v>694.40977399999997</v>
      </c>
      <c r="Q14">
        <v>1495.4079151999999</v>
      </c>
      <c r="R14">
        <v>2102494.4618000002</v>
      </c>
      <c r="S14">
        <v>49301.621314999997</v>
      </c>
      <c r="T14">
        <v>49832.835369</v>
      </c>
      <c r="U14">
        <v>49897.315450000002</v>
      </c>
      <c r="V14">
        <v>49986.192965000002</v>
      </c>
      <c r="W14">
        <v>729.36053390000006</v>
      </c>
      <c r="X14">
        <v>732.86869569999999</v>
      </c>
      <c r="Y14">
        <v>733.47023180000008</v>
      </c>
      <c r="Z14">
        <v>2097841.7163</v>
      </c>
      <c r="AA14">
        <v>734.13505430000009</v>
      </c>
      <c r="AB14">
        <v>83109.062590000001</v>
      </c>
      <c r="AC14">
        <v>83219.856100000005</v>
      </c>
      <c r="AD14">
        <v>83374.10751999999</v>
      </c>
      <c r="AE14">
        <v>3875.3736591999996</v>
      </c>
      <c r="AF14">
        <v>3917.5567761000002</v>
      </c>
      <c r="AG14">
        <v>3922.6598823999998</v>
      </c>
      <c r="AH14">
        <v>3929.7097407000001</v>
      </c>
      <c r="AI14">
        <v>82182.738280000005</v>
      </c>
      <c r="AJ14">
        <v>695.03720499999997</v>
      </c>
      <c r="AK14">
        <v>2094634.0688</v>
      </c>
      <c r="AL14">
        <v>2869.1971156</v>
      </c>
      <c r="AM14">
        <v>1511.7324384999999</v>
      </c>
      <c r="AN14">
        <v>1513.7211110000001</v>
      </c>
      <c r="AO14">
        <v>1516.4567675000001</v>
      </c>
      <c r="AP14">
        <v>2741.1880326</v>
      </c>
      <c r="AQ14">
        <v>2066129.5490999999</v>
      </c>
      <c r="AR14">
        <v>308.07447946000002</v>
      </c>
      <c r="AS14">
        <v>309.56179763</v>
      </c>
      <c r="AT14">
        <v>309.81721246999996</v>
      </c>
      <c r="AU14">
        <v>310.09921553999999</v>
      </c>
      <c r="AV14">
        <v>2848.5255248000003</v>
      </c>
      <c r="AW14">
        <v>2863.8619120999997</v>
      </c>
      <c r="AX14">
        <v>2866.3525244000002</v>
      </c>
    </row>
    <row r="15" spans="1:50" x14ac:dyDescent="0.25">
      <c r="A15" t="s">
        <v>83</v>
      </c>
      <c r="B15">
        <v>2035</v>
      </c>
      <c r="C15">
        <v>675.59331989999998</v>
      </c>
      <c r="D15">
        <v>68786.515270000004</v>
      </c>
      <c r="E15">
        <v>68630.358460000003</v>
      </c>
      <c r="F15">
        <v>67513.922300000006</v>
      </c>
      <c r="G15">
        <v>68519.90784</v>
      </c>
      <c r="H15">
        <v>670.77906329999996</v>
      </c>
      <c r="I15">
        <v>345894.20724999998</v>
      </c>
      <c r="J15">
        <v>2681.9787135000001</v>
      </c>
      <c r="K15">
        <v>2684.9307444000001</v>
      </c>
      <c r="L15">
        <v>2688.7573911999998</v>
      </c>
      <c r="M15">
        <v>346797.14309000003</v>
      </c>
      <c r="N15">
        <v>339255.97113999998</v>
      </c>
      <c r="O15">
        <v>345267.65852</v>
      </c>
      <c r="P15">
        <v>676.30497700000001</v>
      </c>
      <c r="Q15">
        <v>1446.3851043</v>
      </c>
      <c r="R15">
        <v>2038685.5399</v>
      </c>
      <c r="S15">
        <v>47677.793637000002</v>
      </c>
      <c r="T15">
        <v>48363.321626000004</v>
      </c>
      <c r="U15">
        <v>48439.475172000006</v>
      </c>
      <c r="V15">
        <v>48546.686524999997</v>
      </c>
      <c r="W15">
        <v>708.48901689999991</v>
      </c>
      <c r="X15">
        <v>713.60270450000007</v>
      </c>
      <c r="Y15">
        <v>714.35381470000004</v>
      </c>
      <c r="Z15">
        <v>2033311.0962</v>
      </c>
      <c r="AA15">
        <v>715.32013280000001</v>
      </c>
      <c r="AB15">
        <v>80636.950029999993</v>
      </c>
      <c r="AC15">
        <v>80767.42399000001</v>
      </c>
      <c r="AD15">
        <v>80951.95855000001</v>
      </c>
      <c r="AE15">
        <v>3747.3897018000002</v>
      </c>
      <c r="AF15">
        <v>3801.7701904999999</v>
      </c>
      <c r="AG15">
        <v>3807.7932440999998</v>
      </c>
      <c r="AH15">
        <v>3816.2814011999999</v>
      </c>
      <c r="AI15">
        <v>79446.990820000006</v>
      </c>
      <c r="AJ15">
        <v>677.21755900000005</v>
      </c>
      <c r="AK15">
        <v>2029578.6991999999</v>
      </c>
      <c r="AL15">
        <v>2794.6146206000003</v>
      </c>
      <c r="AM15">
        <v>1467.4259568</v>
      </c>
      <c r="AN15">
        <v>1469.7697197</v>
      </c>
      <c r="AO15">
        <v>1473.0580938999999</v>
      </c>
      <c r="AP15">
        <v>2661.2089132000001</v>
      </c>
      <c r="AQ15">
        <v>1993631.4349</v>
      </c>
      <c r="AR15">
        <v>299.24490320000001</v>
      </c>
      <c r="AS15">
        <v>301.41048640000002</v>
      </c>
      <c r="AT15">
        <v>301.7290193</v>
      </c>
      <c r="AU15">
        <v>302.13816494999998</v>
      </c>
      <c r="AV15">
        <v>2765.6671933000002</v>
      </c>
      <c r="AW15">
        <v>2787.5228910000001</v>
      </c>
      <c r="AX15">
        <v>2790.6056287000001</v>
      </c>
    </row>
    <row r="16" spans="1:50" x14ac:dyDescent="0.25">
      <c r="A16" t="s">
        <v>83</v>
      </c>
      <c r="B16">
        <v>2036</v>
      </c>
      <c r="C16">
        <v>657.74418714000001</v>
      </c>
      <c r="D16">
        <v>66768.284545000002</v>
      </c>
      <c r="E16">
        <v>66587.511387999999</v>
      </c>
      <c r="F16">
        <v>65205.253240999999</v>
      </c>
      <c r="G16">
        <v>66463.193933000002</v>
      </c>
      <c r="H16">
        <v>651.15225177000002</v>
      </c>
      <c r="I16">
        <v>335221.79608</v>
      </c>
      <c r="J16">
        <v>2609.9504100000004</v>
      </c>
      <c r="K16">
        <v>2613.4041290000005</v>
      </c>
      <c r="L16">
        <v>2618.2488043000003</v>
      </c>
      <c r="M16">
        <v>336245.85408999998</v>
      </c>
      <c r="N16">
        <v>327111.64587000001</v>
      </c>
      <c r="O16">
        <v>334523.22144999995</v>
      </c>
      <c r="P16">
        <v>658.58121487000005</v>
      </c>
      <c r="Q16">
        <v>1397.6609799</v>
      </c>
      <c r="R16">
        <v>1975981.1865999999</v>
      </c>
      <c r="S16">
        <v>46063.306335000001</v>
      </c>
      <c r="T16">
        <v>46923.310191999997</v>
      </c>
      <c r="U16">
        <v>47009.198384000003</v>
      </c>
      <c r="V16">
        <v>47133.860617999999</v>
      </c>
      <c r="W16">
        <v>687.73366099999998</v>
      </c>
      <c r="X16">
        <v>694.73387189999994</v>
      </c>
      <c r="Y16">
        <v>695.61785860000009</v>
      </c>
      <c r="Z16">
        <v>1969898.4591000001</v>
      </c>
      <c r="AA16">
        <v>696.85678949999999</v>
      </c>
      <c r="AB16">
        <v>78214.167910000004</v>
      </c>
      <c r="AC16">
        <v>78360.978140000007</v>
      </c>
      <c r="AD16">
        <v>78574.472479999997</v>
      </c>
      <c r="AE16">
        <v>3620.1449863000003</v>
      </c>
      <c r="AF16">
        <v>3688.3096363999998</v>
      </c>
      <c r="AG16">
        <v>3695.0990710999999</v>
      </c>
      <c r="AH16">
        <v>3704.9576520999999</v>
      </c>
      <c r="AI16">
        <v>76726.789359999995</v>
      </c>
      <c r="AJ16">
        <v>659.75153875000001</v>
      </c>
      <c r="AK16">
        <v>1965738.8097000001</v>
      </c>
      <c r="AL16">
        <v>2721.5174139000001</v>
      </c>
      <c r="AM16">
        <v>1424.0163736</v>
      </c>
      <c r="AN16">
        <v>1426.6555409999999</v>
      </c>
      <c r="AO16">
        <v>1430.4711287</v>
      </c>
      <c r="AP16">
        <v>2581.8935733000003</v>
      </c>
      <c r="AQ16">
        <v>1921478.7960000001</v>
      </c>
      <c r="AR16">
        <v>290.47411397000002</v>
      </c>
      <c r="AS16">
        <v>293.43563768000001</v>
      </c>
      <c r="AT16">
        <v>293.81018942000003</v>
      </c>
      <c r="AU16">
        <v>294.33430038</v>
      </c>
      <c r="AV16">
        <v>2683.3769849</v>
      </c>
      <c r="AW16">
        <v>2712.8459094999998</v>
      </c>
      <c r="AX16">
        <v>2716.450797</v>
      </c>
    </row>
    <row r="17" spans="1:50" x14ac:dyDescent="0.25">
      <c r="A17" t="s">
        <v>83</v>
      </c>
      <c r="B17">
        <v>2037</v>
      </c>
      <c r="C17">
        <v>639.83327736999991</v>
      </c>
      <c r="D17">
        <v>64748.856165999998</v>
      </c>
      <c r="E17">
        <v>64551.527166</v>
      </c>
      <c r="F17">
        <v>62888.474043000002</v>
      </c>
      <c r="G17">
        <v>64414.202536999997</v>
      </c>
      <c r="H17">
        <v>631.23266101999991</v>
      </c>
      <c r="I17">
        <v>324602.40076999995</v>
      </c>
      <c r="J17">
        <v>2537.7885155999998</v>
      </c>
      <c r="K17">
        <v>2541.7094982999997</v>
      </c>
      <c r="L17">
        <v>2547.3163230999999</v>
      </c>
      <c r="M17">
        <v>325704.06549000001</v>
      </c>
      <c r="N17">
        <v>314958.84573</v>
      </c>
      <c r="O17">
        <v>323836.10638000001</v>
      </c>
      <c r="P17">
        <v>640.78689073999999</v>
      </c>
      <c r="Q17">
        <v>1348.7181412</v>
      </c>
      <c r="R17">
        <v>1913361.0664000001</v>
      </c>
      <c r="S17">
        <v>44442.029829999999</v>
      </c>
      <c r="T17">
        <v>45488.051986000006</v>
      </c>
      <c r="U17">
        <v>45583.066810000004</v>
      </c>
      <c r="V17">
        <v>45719.568761000002</v>
      </c>
      <c r="W17">
        <v>666.66189009999994</v>
      </c>
      <c r="X17">
        <v>675.79335680999998</v>
      </c>
      <c r="Y17">
        <v>676.80087881999998</v>
      </c>
      <c r="Z17">
        <v>1906827.223</v>
      </c>
      <c r="AA17">
        <v>678.24552138000001</v>
      </c>
      <c r="AB17">
        <v>75800.505680000002</v>
      </c>
      <c r="AC17">
        <v>75962.642229999998</v>
      </c>
      <c r="AD17">
        <v>76195.590989999997</v>
      </c>
      <c r="AE17">
        <v>3492.3883163</v>
      </c>
      <c r="AF17">
        <v>3575.2374467999998</v>
      </c>
      <c r="AG17">
        <v>3582.7455310000005</v>
      </c>
      <c r="AH17">
        <v>3593.5318585999999</v>
      </c>
      <c r="AI17">
        <v>73997.149709999998</v>
      </c>
      <c r="AJ17">
        <v>642.15180289</v>
      </c>
      <c r="AK17">
        <v>1902264.5205999999</v>
      </c>
      <c r="AL17">
        <v>2647.9300484999999</v>
      </c>
      <c r="AM17">
        <v>1380.7314273</v>
      </c>
      <c r="AN17">
        <v>1383.6478812</v>
      </c>
      <c r="AO17">
        <v>1387.820561</v>
      </c>
      <c r="AP17">
        <v>2501.5519224999998</v>
      </c>
      <c r="AQ17">
        <v>1849314.1296000001</v>
      </c>
      <c r="AR17">
        <v>281.57377875999998</v>
      </c>
      <c r="AS17">
        <v>285.43412289000003</v>
      </c>
      <c r="AT17">
        <v>285.86077295000001</v>
      </c>
      <c r="AU17">
        <v>286.47160649</v>
      </c>
      <c r="AV17">
        <v>2599.9751974000001</v>
      </c>
      <c r="AW17">
        <v>2637.9817527</v>
      </c>
      <c r="AX17">
        <v>2642.0727167999999</v>
      </c>
    </row>
    <row r="18" spans="1:50" x14ac:dyDescent="0.25">
      <c r="A18" t="s">
        <v>83</v>
      </c>
      <c r="B18">
        <v>2038</v>
      </c>
      <c r="C18">
        <v>624.20779895999999</v>
      </c>
      <c r="D18">
        <v>62981.259332000001</v>
      </c>
      <c r="E18">
        <v>62773.395877999996</v>
      </c>
      <c r="F18">
        <v>60821.149869000001</v>
      </c>
      <c r="G18">
        <v>62626.123098000004</v>
      </c>
      <c r="H18">
        <v>613.42656150999994</v>
      </c>
      <c r="I18">
        <v>315315.49479000003</v>
      </c>
      <c r="J18">
        <v>2474.8481916000001</v>
      </c>
      <c r="K18">
        <v>2479.1767238000002</v>
      </c>
      <c r="L18">
        <v>2485.3607391999999</v>
      </c>
      <c r="M18">
        <v>316461.87248000002</v>
      </c>
      <c r="N18">
        <v>304110.04833000002</v>
      </c>
      <c r="O18">
        <v>314499.97771999997</v>
      </c>
      <c r="P18">
        <v>625.26419983000005</v>
      </c>
      <c r="Q18">
        <v>1305.0271725</v>
      </c>
      <c r="R18">
        <v>1858533.6367000001</v>
      </c>
      <c r="S18">
        <v>42995.079784000001</v>
      </c>
      <c r="T18">
        <v>44235.496371000001</v>
      </c>
      <c r="U18">
        <v>44337.557715999996</v>
      </c>
      <c r="V18">
        <v>44481.715450999996</v>
      </c>
      <c r="W18">
        <v>647.81580938000002</v>
      </c>
      <c r="X18">
        <v>659.26128401000005</v>
      </c>
      <c r="Y18">
        <v>660.37747590999993</v>
      </c>
      <c r="Z18">
        <v>1851743.3199</v>
      </c>
      <c r="AA18">
        <v>661.97964258000002</v>
      </c>
      <c r="AB18">
        <v>73694.025300000008</v>
      </c>
      <c r="AC18">
        <v>73867.870920000001</v>
      </c>
      <c r="AD18">
        <v>74113.17009</v>
      </c>
      <c r="AE18">
        <v>3378.3754453000001</v>
      </c>
      <c r="AF18">
        <v>3476.5618436999998</v>
      </c>
      <c r="AG18">
        <v>3484.623517</v>
      </c>
      <c r="AH18">
        <v>3496.0073467000002</v>
      </c>
      <c r="AI18">
        <v>71561.270080000002</v>
      </c>
      <c r="AJ18">
        <v>626.77823250999995</v>
      </c>
      <c r="AK18">
        <v>1846888.4165000001</v>
      </c>
      <c r="AL18">
        <v>2583.6309488000002</v>
      </c>
      <c r="AM18">
        <v>1342.9458528999999</v>
      </c>
      <c r="AN18">
        <v>1346.0763012</v>
      </c>
      <c r="AO18">
        <v>1350.4787550999999</v>
      </c>
      <c r="AP18">
        <v>2429.7698752000001</v>
      </c>
      <c r="AQ18">
        <v>1784980.6869999999</v>
      </c>
      <c r="AR18">
        <v>273.61661117</v>
      </c>
      <c r="AS18">
        <v>278.45238454999998</v>
      </c>
      <c r="AT18">
        <v>278.92490136999999</v>
      </c>
      <c r="AU18">
        <v>279.60211937000003</v>
      </c>
      <c r="AV18">
        <v>2525.4311852000001</v>
      </c>
      <c r="AW18">
        <v>2572.6623028999998</v>
      </c>
      <c r="AX18">
        <v>2577.1759374999997</v>
      </c>
    </row>
    <row r="19" spans="1:50" x14ac:dyDescent="0.25">
      <c r="A19" t="s">
        <v>83</v>
      </c>
      <c r="B19">
        <v>2039</v>
      </c>
      <c r="C19">
        <v>609.66094346</v>
      </c>
      <c r="D19">
        <v>61348.507759</v>
      </c>
      <c r="E19">
        <v>61130.549436000001</v>
      </c>
      <c r="F19">
        <v>58882.989254</v>
      </c>
      <c r="G19">
        <v>60954.685182000001</v>
      </c>
      <c r="H19">
        <v>596.68843786000002</v>
      </c>
      <c r="I19">
        <v>306721.54783</v>
      </c>
      <c r="J19">
        <v>2416.2748262</v>
      </c>
      <c r="K19">
        <v>2421.5425336000003</v>
      </c>
      <c r="L19">
        <v>2428.2246621999998</v>
      </c>
      <c r="M19">
        <v>307913.73612999998</v>
      </c>
      <c r="N19">
        <v>293938.34879000002</v>
      </c>
      <c r="O19">
        <v>305752.99200000003</v>
      </c>
      <c r="P19">
        <v>610.94978305999996</v>
      </c>
      <c r="Q19">
        <v>1264.0341448000001</v>
      </c>
      <c r="R19">
        <v>1807848.2845000001</v>
      </c>
      <c r="S19">
        <v>41638.260820000003</v>
      </c>
      <c r="T19">
        <v>43064.882041999997</v>
      </c>
      <c r="U19">
        <v>43186.889164</v>
      </c>
      <c r="V19">
        <v>43338.311207999999</v>
      </c>
      <c r="W19">
        <v>630.09202399000003</v>
      </c>
      <c r="X19">
        <v>643.86264859000005</v>
      </c>
      <c r="Y19">
        <v>645.22524309999994</v>
      </c>
      <c r="Z19">
        <v>1800792.8788999999</v>
      </c>
      <c r="AA19">
        <v>646.96236047000002</v>
      </c>
      <c r="AB19">
        <v>71724.735440000004</v>
      </c>
      <c r="AC19">
        <v>71932.292950000003</v>
      </c>
      <c r="AD19">
        <v>72189.44776000001</v>
      </c>
      <c r="AE19">
        <v>3271.4705984000002</v>
      </c>
      <c r="AF19">
        <v>3384.3376776999999</v>
      </c>
      <c r="AG19">
        <v>3393.9721497999999</v>
      </c>
      <c r="AH19">
        <v>3405.9243282999996</v>
      </c>
      <c r="AI19">
        <v>69277.467529999994</v>
      </c>
      <c r="AJ19">
        <v>612.59163015000001</v>
      </c>
      <c r="AK19">
        <v>1795030.3357000002</v>
      </c>
      <c r="AL19">
        <v>2524.2958895000002</v>
      </c>
      <c r="AM19">
        <v>1307.6018013</v>
      </c>
      <c r="AN19">
        <v>1311.3376423</v>
      </c>
      <c r="AO19">
        <v>1315.9603786</v>
      </c>
      <c r="AP19">
        <v>2362.3561559</v>
      </c>
      <c r="AQ19">
        <v>1724697.5389999999</v>
      </c>
      <c r="AR19">
        <v>266.13685835000001</v>
      </c>
      <c r="AS19">
        <v>271.95239244999999</v>
      </c>
      <c r="AT19">
        <v>272.52885207000003</v>
      </c>
      <c r="AU19">
        <v>273.26298109999999</v>
      </c>
      <c r="AV19">
        <v>2455.3845362000002</v>
      </c>
      <c r="AW19">
        <v>2511.8320960000001</v>
      </c>
      <c r="AX19">
        <v>2517.3245660999996</v>
      </c>
    </row>
    <row r="20" spans="1:50" x14ac:dyDescent="0.25">
      <c r="A20" t="s">
        <v>83</v>
      </c>
      <c r="B20">
        <v>2040</v>
      </c>
      <c r="C20">
        <v>595.51467567999998</v>
      </c>
      <c r="D20">
        <v>59775.058185000002</v>
      </c>
      <c r="E20">
        <v>59534.172552000004</v>
      </c>
      <c r="F20">
        <v>57002.847858999994</v>
      </c>
      <c r="G20">
        <v>59327.826225999997</v>
      </c>
      <c r="H20">
        <v>580.36869624999997</v>
      </c>
      <c r="I20">
        <v>298359.00436999998</v>
      </c>
      <c r="J20">
        <v>2359.3583920999999</v>
      </c>
      <c r="K20">
        <v>2365.6323063999998</v>
      </c>
      <c r="L20">
        <v>2373.1969463999999</v>
      </c>
      <c r="M20">
        <v>299667.61070999998</v>
      </c>
      <c r="N20">
        <v>284077.40850000002</v>
      </c>
      <c r="O20">
        <v>297227.53862999997</v>
      </c>
      <c r="P20">
        <v>597.05275529999994</v>
      </c>
      <c r="Q20">
        <v>1224.2489344000001</v>
      </c>
      <c r="R20">
        <v>1759012.2816999999</v>
      </c>
      <c r="S20">
        <v>40321.608677000004</v>
      </c>
      <c r="T20">
        <v>41925.499327000005</v>
      </c>
      <c r="U20">
        <v>42068.778303999999</v>
      </c>
      <c r="V20">
        <v>42236.367575999997</v>
      </c>
      <c r="W20">
        <v>612.80076291</v>
      </c>
      <c r="X20">
        <v>628.87844645000007</v>
      </c>
      <c r="Y20">
        <v>630.50538757000004</v>
      </c>
      <c r="Z20">
        <v>1751273.8931</v>
      </c>
      <c r="AA20">
        <v>632.47890596999991</v>
      </c>
      <c r="AB20">
        <v>69807.824619999999</v>
      </c>
      <c r="AC20">
        <v>70051.321330000006</v>
      </c>
      <c r="AD20">
        <v>70335.458559999999</v>
      </c>
      <c r="AE20">
        <v>3167.7418137999998</v>
      </c>
      <c r="AF20">
        <v>3294.5761233000003</v>
      </c>
      <c r="AG20">
        <v>3305.8878107</v>
      </c>
      <c r="AH20">
        <v>3319.1110755</v>
      </c>
      <c r="AI20">
        <v>67062.005749999997</v>
      </c>
      <c r="AJ20">
        <v>598.91721671999994</v>
      </c>
      <c r="AK20">
        <v>1744545.8488999999</v>
      </c>
      <c r="AL20">
        <v>2467.1082347000001</v>
      </c>
      <c r="AM20">
        <v>1273.1821984999999</v>
      </c>
      <c r="AN20">
        <v>1277.5630929000001</v>
      </c>
      <c r="AO20">
        <v>1282.6729961999999</v>
      </c>
      <c r="AP20">
        <v>2296.7086154999997</v>
      </c>
      <c r="AQ20">
        <v>1666326.7892</v>
      </c>
      <c r="AR20">
        <v>258.84373296000001</v>
      </c>
      <c r="AS20">
        <v>265.63083523</v>
      </c>
      <c r="AT20">
        <v>266.31875380999998</v>
      </c>
      <c r="AU20">
        <v>267.15231212999998</v>
      </c>
      <c r="AV20">
        <v>2387.1289895</v>
      </c>
      <c r="AW20">
        <v>2452.6753339000002</v>
      </c>
      <c r="AX20">
        <v>2459.2167206000004</v>
      </c>
    </row>
    <row r="21" spans="1:50" x14ac:dyDescent="0.25">
      <c r="A21" t="s">
        <v>83</v>
      </c>
      <c r="B21">
        <v>2041</v>
      </c>
      <c r="C21">
        <v>583.15704686999993</v>
      </c>
      <c r="D21">
        <v>58386.118641000001</v>
      </c>
      <c r="E21">
        <v>58133.441111</v>
      </c>
      <c r="F21">
        <v>55361.834552</v>
      </c>
      <c r="G21">
        <v>57886.478838999996</v>
      </c>
      <c r="H21">
        <v>566.27928434</v>
      </c>
      <c r="I21">
        <v>290986.34417</v>
      </c>
      <c r="J21">
        <v>2309.6204456</v>
      </c>
      <c r="K21">
        <v>2317.1879552999999</v>
      </c>
      <c r="L21">
        <v>2325.2699683000001</v>
      </c>
      <c r="M21">
        <v>292351.84042999998</v>
      </c>
      <c r="N21">
        <v>275436.22282000002</v>
      </c>
      <c r="O21">
        <v>289635.52993999998</v>
      </c>
      <c r="P21">
        <v>585.01423493000004</v>
      </c>
      <c r="Q21">
        <v>1189.5488746000001</v>
      </c>
      <c r="R21">
        <v>1715684.6217</v>
      </c>
      <c r="S21">
        <v>39173.120674999998</v>
      </c>
      <c r="T21">
        <v>40916.853115999998</v>
      </c>
      <c r="U21">
        <v>41088.414072</v>
      </c>
      <c r="V21">
        <v>41264.403252000004</v>
      </c>
      <c r="W21">
        <v>597.85884985999996</v>
      </c>
      <c r="X21">
        <v>615.77567546</v>
      </c>
      <c r="Y21">
        <v>617.74104445</v>
      </c>
      <c r="Z21">
        <v>1707614.6295999999</v>
      </c>
      <c r="AA21">
        <v>619.85534361999999</v>
      </c>
      <c r="AB21">
        <v>68109.221640000003</v>
      </c>
      <c r="AC21">
        <v>68400.623025000008</v>
      </c>
      <c r="AD21">
        <v>68698.612899</v>
      </c>
      <c r="AE21">
        <v>3077.2470498000002</v>
      </c>
      <c r="AF21">
        <v>3215.0982417</v>
      </c>
      <c r="AG21">
        <v>3228.6411759000002</v>
      </c>
      <c r="AH21">
        <v>3242.5230325000002</v>
      </c>
      <c r="AI21">
        <v>65128.052750000003</v>
      </c>
      <c r="AJ21">
        <v>587.01095935000001</v>
      </c>
      <c r="AK21">
        <v>1699586.3899000001</v>
      </c>
      <c r="AL21">
        <v>2417.2463769000001</v>
      </c>
      <c r="AM21">
        <v>1242.7103998999999</v>
      </c>
      <c r="AN21">
        <v>1247.9494912</v>
      </c>
      <c r="AO21">
        <v>1253.3108568999999</v>
      </c>
      <c r="AP21">
        <v>2240.0195895000002</v>
      </c>
      <c r="AQ21">
        <v>1615173.1136</v>
      </c>
      <c r="AR21">
        <v>252.54615111999999</v>
      </c>
      <c r="AS21">
        <v>260.10738230000004</v>
      </c>
      <c r="AT21">
        <v>260.93804383999998</v>
      </c>
      <c r="AU21">
        <v>261.83064789000002</v>
      </c>
      <c r="AV21">
        <v>2328.1361182999999</v>
      </c>
      <c r="AW21">
        <v>2400.9246989000003</v>
      </c>
      <c r="AX21">
        <v>2408.8150188</v>
      </c>
    </row>
    <row r="22" spans="1:50" x14ac:dyDescent="0.25">
      <c r="A22" t="s">
        <v>83</v>
      </c>
      <c r="B22">
        <v>2042</v>
      </c>
      <c r="C22">
        <v>571.55062864000001</v>
      </c>
      <c r="D22">
        <v>57101.328046000002</v>
      </c>
      <c r="E22">
        <v>56831.444783999999</v>
      </c>
      <c r="F22">
        <v>53840.228124000001</v>
      </c>
      <c r="G22">
        <v>56544.306712999998</v>
      </c>
      <c r="H22">
        <v>553.07410774000004</v>
      </c>
      <c r="I22">
        <v>284140.62877000001</v>
      </c>
      <c r="J22">
        <v>2262.9581717999999</v>
      </c>
      <c r="K22">
        <v>2271.9165290000001</v>
      </c>
      <c r="L22">
        <v>2280.6901236999997</v>
      </c>
      <c r="M22">
        <v>285591.76081000001</v>
      </c>
      <c r="N22">
        <v>267443.85661000002</v>
      </c>
      <c r="O22">
        <v>282578.65794</v>
      </c>
      <c r="P22">
        <v>573.75389445999997</v>
      </c>
      <c r="Q22">
        <v>1157.3340095999999</v>
      </c>
      <c r="R22">
        <v>1675688.7342000001</v>
      </c>
      <c r="S22">
        <v>38107.466662999999</v>
      </c>
      <c r="T22">
        <v>39977.081877999997</v>
      </c>
      <c r="U22">
        <v>40176.764680000008</v>
      </c>
      <c r="V22">
        <v>40364.924676000002</v>
      </c>
      <c r="W22">
        <v>583.85227603999999</v>
      </c>
      <c r="X22">
        <v>603.46714150000003</v>
      </c>
      <c r="Y22">
        <v>605.79899549000004</v>
      </c>
      <c r="Z22">
        <v>1667117.3859999999</v>
      </c>
      <c r="AA22">
        <v>608.0997970599999</v>
      </c>
      <c r="AB22">
        <v>66527.471401999996</v>
      </c>
      <c r="AC22">
        <v>66866.223962999997</v>
      </c>
      <c r="AD22">
        <v>67184.446356</v>
      </c>
      <c r="AE22">
        <v>2993.2936601000001</v>
      </c>
      <c r="AF22">
        <v>3141.0579941999999</v>
      </c>
      <c r="AG22">
        <v>3156.8166238999997</v>
      </c>
      <c r="AH22">
        <v>3171.6545628999997</v>
      </c>
      <c r="AI22">
        <v>63334.833149000006</v>
      </c>
      <c r="AJ22">
        <v>575.92589566000004</v>
      </c>
      <c r="AK22">
        <v>1657841.3149999999</v>
      </c>
      <c r="AL22">
        <v>2370.8566962999998</v>
      </c>
      <c r="AM22">
        <v>1214.3010549000001</v>
      </c>
      <c r="AN22">
        <v>1220.3922067000001</v>
      </c>
      <c r="AO22">
        <v>1226.1168047000001</v>
      </c>
      <c r="AP22">
        <v>2186.9561014000001</v>
      </c>
      <c r="AQ22">
        <v>1567909.2050000001</v>
      </c>
      <c r="AR22">
        <v>246.64444159999999</v>
      </c>
      <c r="AS22">
        <v>254.92016809</v>
      </c>
      <c r="AT22">
        <v>255.90547565</v>
      </c>
      <c r="AU22">
        <v>256.87639207000001</v>
      </c>
      <c r="AV22">
        <v>2272.9099007999998</v>
      </c>
      <c r="AW22">
        <v>2352.3658406999998</v>
      </c>
      <c r="AX22">
        <v>2361.7039561000001</v>
      </c>
    </row>
    <row r="23" spans="1:50" x14ac:dyDescent="0.25">
      <c r="A23" t="s">
        <v>83</v>
      </c>
      <c r="B23">
        <v>2043</v>
      </c>
      <c r="C23">
        <v>560.57916097999998</v>
      </c>
      <c r="D23">
        <v>55887.704392</v>
      </c>
      <c r="E23">
        <v>55606.135769</v>
      </c>
      <c r="F23">
        <v>52419.170490999997</v>
      </c>
      <c r="G23">
        <v>55279.660384000003</v>
      </c>
      <c r="H23">
        <v>540.65300411999999</v>
      </c>
      <c r="I23">
        <v>277697.02833999996</v>
      </c>
      <c r="J23">
        <v>2218.8753498000001</v>
      </c>
      <c r="K23">
        <v>2229.2640246000001</v>
      </c>
      <c r="L23">
        <v>2238.5584107999998</v>
      </c>
      <c r="M23">
        <v>279203.56883</v>
      </c>
      <c r="N23">
        <v>259991.83729</v>
      </c>
      <c r="O23">
        <v>275931.68296000001</v>
      </c>
      <c r="P23">
        <v>563.14009105000002</v>
      </c>
      <c r="Q23">
        <v>1127.2293609000001</v>
      </c>
      <c r="R23">
        <v>1637903.6738999998</v>
      </c>
      <c r="S23">
        <v>37111.759718000001</v>
      </c>
      <c r="T23">
        <v>39091.381030999997</v>
      </c>
      <c r="U23">
        <v>39318.689350000001</v>
      </c>
      <c r="V23">
        <v>39515.182415999996</v>
      </c>
      <c r="W23">
        <v>570.67265337999993</v>
      </c>
      <c r="X23">
        <v>591.82780342000001</v>
      </c>
      <c r="Y23">
        <v>594.53805433000002</v>
      </c>
      <c r="Z23">
        <v>1629009.6603999999</v>
      </c>
      <c r="AA23">
        <v>596.98015031</v>
      </c>
      <c r="AB23">
        <v>65037.010546999998</v>
      </c>
      <c r="AC23">
        <v>65422.105825000006</v>
      </c>
      <c r="AD23">
        <v>65754.053144000005</v>
      </c>
      <c r="AE23">
        <v>2914.8597116000001</v>
      </c>
      <c r="AF23">
        <v>3071.2815028999999</v>
      </c>
      <c r="AG23">
        <v>3089.2148789999997</v>
      </c>
      <c r="AH23">
        <v>3104.7061304999997</v>
      </c>
      <c r="AI23">
        <v>61660.096113000007</v>
      </c>
      <c r="AJ23">
        <v>565.44509144000006</v>
      </c>
      <c r="AK23">
        <v>1618534.3207999999</v>
      </c>
      <c r="AL23">
        <v>2326.9997282999998</v>
      </c>
      <c r="AM23">
        <v>1187.5140854000001</v>
      </c>
      <c r="AN23">
        <v>1194.4427293000001</v>
      </c>
      <c r="AO23">
        <v>1200.4148290999999</v>
      </c>
      <c r="AP23">
        <v>2137.0912026000001</v>
      </c>
      <c r="AQ23">
        <v>1523866.3360000001</v>
      </c>
      <c r="AR23">
        <v>241.09331044999999</v>
      </c>
      <c r="AS23">
        <v>250.01672186000002</v>
      </c>
      <c r="AT23">
        <v>251.16174622</v>
      </c>
      <c r="AU23">
        <v>252.19203023</v>
      </c>
      <c r="AV23">
        <v>2221.0020867000003</v>
      </c>
      <c r="AW23">
        <v>2306.4791491000001</v>
      </c>
      <c r="AX23">
        <v>2317.3049584</v>
      </c>
    </row>
    <row r="24" spans="1:50" x14ac:dyDescent="0.25">
      <c r="A24" t="s">
        <v>83</v>
      </c>
      <c r="B24">
        <v>2044</v>
      </c>
      <c r="C24">
        <v>549.65034506999996</v>
      </c>
      <c r="D24">
        <v>54689.699196000001</v>
      </c>
      <c r="E24">
        <v>54394.351651999998</v>
      </c>
      <c r="F24">
        <v>51012.510269999999</v>
      </c>
      <c r="G24">
        <v>54025.204603000006</v>
      </c>
      <c r="H24">
        <v>528.27834688999997</v>
      </c>
      <c r="I24">
        <v>271331.10331000003</v>
      </c>
      <c r="J24">
        <v>2174.9993263000001</v>
      </c>
      <c r="K24">
        <v>2186.8813276999999</v>
      </c>
      <c r="L24">
        <v>2196.7458210999998</v>
      </c>
      <c r="M24">
        <v>272905.24382999999</v>
      </c>
      <c r="N24">
        <v>252624.80395999999</v>
      </c>
      <c r="O24">
        <v>269341.92154000001</v>
      </c>
      <c r="P24">
        <v>552.58342009</v>
      </c>
      <c r="Q24">
        <v>1097.4087251000001</v>
      </c>
      <c r="R24">
        <v>1600681.3484</v>
      </c>
      <c r="S24">
        <v>36125.731451</v>
      </c>
      <c r="T24">
        <v>38212.565710000003</v>
      </c>
      <c r="U24">
        <v>38469.766123000001</v>
      </c>
      <c r="V24">
        <v>38676.027159000005</v>
      </c>
      <c r="W24">
        <v>557.53822849000005</v>
      </c>
      <c r="X24">
        <v>580.23112751999997</v>
      </c>
      <c r="Y24">
        <v>583.33538213999998</v>
      </c>
      <c r="Z24">
        <v>1591392.0422</v>
      </c>
      <c r="AA24">
        <v>585.93124899000009</v>
      </c>
      <c r="AB24">
        <v>63558.518538000004</v>
      </c>
      <c r="AC24">
        <v>63993.905897000004</v>
      </c>
      <c r="AD24">
        <v>64342.052581000004</v>
      </c>
      <c r="AE24">
        <v>2837.1971558000005</v>
      </c>
      <c r="AF24">
        <v>3002.0528715999999</v>
      </c>
      <c r="AG24">
        <v>3022.3409152999998</v>
      </c>
      <c r="AH24">
        <v>3038.5991378999997</v>
      </c>
      <c r="AI24">
        <v>60002.346141000002</v>
      </c>
      <c r="AJ24">
        <v>555.03312486000004</v>
      </c>
      <c r="AK24">
        <v>1579595.2530999999</v>
      </c>
      <c r="AL24">
        <v>2283.4625842</v>
      </c>
      <c r="AM24">
        <v>1160.9185391000001</v>
      </c>
      <c r="AN24">
        <v>1168.7550180000001</v>
      </c>
      <c r="AO24">
        <v>1175.0183155</v>
      </c>
      <c r="AP24">
        <v>2087.4643006000001</v>
      </c>
      <c r="AQ24">
        <v>1480359.4237000002</v>
      </c>
      <c r="AR24">
        <v>235.56315916</v>
      </c>
      <c r="AS24">
        <v>245.13259985000002</v>
      </c>
      <c r="AT24">
        <v>246.44386443999997</v>
      </c>
      <c r="AU24">
        <v>247.53877467999999</v>
      </c>
      <c r="AV24">
        <v>2169.3251172</v>
      </c>
      <c r="AW24">
        <v>2260.7934863</v>
      </c>
      <c r="AX24">
        <v>2273.1739820000003</v>
      </c>
    </row>
    <row r="25" spans="1:50" x14ac:dyDescent="0.25">
      <c r="A25" t="s">
        <v>83</v>
      </c>
      <c r="B25">
        <v>2045</v>
      </c>
      <c r="C25">
        <v>539.02975583</v>
      </c>
      <c r="D25">
        <v>53501.976682</v>
      </c>
      <c r="E25">
        <v>53212.070775</v>
      </c>
      <c r="F25">
        <v>49671.326569999997</v>
      </c>
      <c r="G25">
        <v>52803.621146000005</v>
      </c>
      <c r="H25">
        <v>516.40757760999998</v>
      </c>
      <c r="I25">
        <v>265107.95731999999</v>
      </c>
      <c r="J25">
        <v>2132.3628803000001</v>
      </c>
      <c r="K25">
        <v>2145.6898578999999</v>
      </c>
      <c r="L25">
        <v>2155.5789506000001</v>
      </c>
      <c r="M25">
        <v>266642.15204000002</v>
      </c>
      <c r="N25">
        <v>245609.65541000001</v>
      </c>
      <c r="O25">
        <v>262916.53807999997</v>
      </c>
      <c r="P25">
        <v>542.32464783</v>
      </c>
      <c r="Q25">
        <v>1068.9515408</v>
      </c>
      <c r="R25">
        <v>1563675.355</v>
      </c>
      <c r="S25">
        <v>35185.207504999998</v>
      </c>
      <c r="T25">
        <v>37356.839839</v>
      </c>
      <c r="U25">
        <v>37641.662491000003</v>
      </c>
      <c r="V25">
        <v>37844.392998000003</v>
      </c>
      <c r="W25">
        <v>544.93599523</v>
      </c>
      <c r="X25">
        <v>568.95836511999994</v>
      </c>
      <c r="Y25">
        <v>572.44573842</v>
      </c>
      <c r="Z25">
        <v>1554628.7312</v>
      </c>
      <c r="AA25">
        <v>575.05443465999997</v>
      </c>
      <c r="AB25">
        <v>62118.619726000004</v>
      </c>
      <c r="AC25">
        <v>62600.299919999998</v>
      </c>
      <c r="AD25">
        <v>62941.947910000003</v>
      </c>
      <c r="AE25">
        <v>2763.1259409000004</v>
      </c>
      <c r="AF25">
        <v>2934.6413080000002</v>
      </c>
      <c r="AG25">
        <v>2957.1034023000002</v>
      </c>
      <c r="AH25">
        <v>2973.0777026000001</v>
      </c>
      <c r="AI25">
        <v>58421.720753999994</v>
      </c>
      <c r="AJ25">
        <v>544.78621821999991</v>
      </c>
      <c r="AK25">
        <v>1541640.3751999999</v>
      </c>
      <c r="AL25">
        <v>2240.5826247</v>
      </c>
      <c r="AM25">
        <v>1135.0029337999999</v>
      </c>
      <c r="AN25">
        <v>1143.6743836999999</v>
      </c>
      <c r="AO25">
        <v>1149.8219349000001</v>
      </c>
      <c r="AP25">
        <v>2039.8949873000001</v>
      </c>
      <c r="AQ25">
        <v>1438953.5811000001</v>
      </c>
      <c r="AR25">
        <v>230.25847176999997</v>
      </c>
      <c r="AS25">
        <v>240.38614423000001</v>
      </c>
      <c r="AT25">
        <v>241.85900248000002</v>
      </c>
      <c r="AU25">
        <v>242.95908183</v>
      </c>
      <c r="AV25">
        <v>2119.7840811999999</v>
      </c>
      <c r="AW25">
        <v>2216.3867730000002</v>
      </c>
      <c r="AX25">
        <v>2230.2704616999999</v>
      </c>
    </row>
    <row r="26" spans="1:50" x14ac:dyDescent="0.25">
      <c r="A26" t="s">
        <v>83</v>
      </c>
      <c r="B26">
        <v>2046</v>
      </c>
      <c r="C26">
        <v>529.81589435000001</v>
      </c>
      <c r="D26">
        <v>52404.401906999999</v>
      </c>
      <c r="E26">
        <v>52135.544580000002</v>
      </c>
      <c r="F26">
        <v>48528.205433000003</v>
      </c>
      <c r="G26">
        <v>51707.372037000001</v>
      </c>
      <c r="H26">
        <v>506.59962180999997</v>
      </c>
      <c r="I26">
        <v>259387.91764</v>
      </c>
      <c r="J26">
        <v>2095.2632630000003</v>
      </c>
      <c r="K26">
        <v>2109.3868029</v>
      </c>
      <c r="L26">
        <v>2118.7581842</v>
      </c>
      <c r="M26">
        <v>260799.92729999998</v>
      </c>
      <c r="N26">
        <v>239581.99923000002</v>
      </c>
      <c r="O26">
        <v>257098.79645000002</v>
      </c>
      <c r="P26">
        <v>533.31185743000003</v>
      </c>
      <c r="Q26">
        <v>1044.7648776000001</v>
      </c>
      <c r="R26">
        <v>1529128.0728000002</v>
      </c>
      <c r="S26">
        <v>34385.194924999996</v>
      </c>
      <c r="T26">
        <v>36590.551701999997</v>
      </c>
      <c r="U26">
        <v>36889.327870000001</v>
      </c>
      <c r="V26">
        <v>37077.598869000001</v>
      </c>
      <c r="W26">
        <v>534.5276083</v>
      </c>
      <c r="X26">
        <v>559.18075092999993</v>
      </c>
      <c r="Y26">
        <v>562.88061777000007</v>
      </c>
      <c r="Z26">
        <v>1520808.5816000002</v>
      </c>
      <c r="AA26">
        <v>565.35753992000002</v>
      </c>
      <c r="AB26">
        <v>60826.379004000002</v>
      </c>
      <c r="AC26">
        <v>61331.263801000001</v>
      </c>
      <c r="AD26">
        <v>61648.028880000005</v>
      </c>
      <c r="AE26">
        <v>2700.0927110000002</v>
      </c>
      <c r="AF26">
        <v>2874.2466925000003</v>
      </c>
      <c r="AG26">
        <v>2897.8051386999996</v>
      </c>
      <c r="AH26">
        <v>2912.6347563999998</v>
      </c>
      <c r="AI26">
        <v>57074.483108999993</v>
      </c>
      <c r="AJ26">
        <v>535.64964396000005</v>
      </c>
      <c r="AK26">
        <v>1507246.0433</v>
      </c>
      <c r="AL26">
        <v>2202.2056435</v>
      </c>
      <c r="AM26">
        <v>1111.8099703</v>
      </c>
      <c r="AN26">
        <v>1120.9023025000001</v>
      </c>
      <c r="AO26">
        <v>1126.6053354999999</v>
      </c>
      <c r="AP26">
        <v>2000.4823053</v>
      </c>
      <c r="AQ26">
        <v>1403344.8182000001</v>
      </c>
      <c r="AR26">
        <v>225.87425866000001</v>
      </c>
      <c r="AS26">
        <v>236.26696607000002</v>
      </c>
      <c r="AT26">
        <v>237.82954411</v>
      </c>
      <c r="AU26">
        <v>238.87410929999999</v>
      </c>
      <c r="AV26">
        <v>2078.7225560000002</v>
      </c>
      <c r="AW26">
        <v>2177.7263140999999</v>
      </c>
      <c r="AX26">
        <v>2192.4371166000001</v>
      </c>
    </row>
    <row r="27" spans="1:50" x14ac:dyDescent="0.25">
      <c r="A27" t="s">
        <v>83</v>
      </c>
      <c r="B27">
        <v>2047</v>
      </c>
      <c r="C27">
        <v>520.83595277999996</v>
      </c>
      <c r="D27">
        <v>51336.117478</v>
      </c>
      <c r="E27">
        <v>51089.289294000002</v>
      </c>
      <c r="F27">
        <v>47435.907655000003</v>
      </c>
      <c r="G27">
        <v>50642.148091000003</v>
      </c>
      <c r="H27">
        <v>497.17324036000002</v>
      </c>
      <c r="I27">
        <v>253831.24864000001</v>
      </c>
      <c r="J27">
        <v>2059.1169950000003</v>
      </c>
      <c r="K27">
        <v>2073.9945576</v>
      </c>
      <c r="L27">
        <v>2082.8123234999998</v>
      </c>
      <c r="M27">
        <v>255115.92436999999</v>
      </c>
      <c r="N27">
        <v>233828.94537999999</v>
      </c>
      <c r="O27">
        <v>251447.51078000001</v>
      </c>
      <c r="P27">
        <v>524.52205902000003</v>
      </c>
      <c r="Q27">
        <v>1021.640502</v>
      </c>
      <c r="R27">
        <v>1495544.4538</v>
      </c>
      <c r="S27">
        <v>33620.463929999998</v>
      </c>
      <c r="T27">
        <v>35845.794357999999</v>
      </c>
      <c r="U27">
        <v>36157.974803999998</v>
      </c>
      <c r="V27">
        <v>36331.096913000001</v>
      </c>
      <c r="W27">
        <v>524.52209506999998</v>
      </c>
      <c r="X27">
        <v>549.64981665000005</v>
      </c>
      <c r="Y27">
        <v>553.55079752000006</v>
      </c>
      <c r="Z27">
        <v>1487982.4801</v>
      </c>
      <c r="AA27">
        <v>555.88618793000001</v>
      </c>
      <c r="AB27">
        <v>59570.674083999998</v>
      </c>
      <c r="AC27">
        <v>60097.878836000004</v>
      </c>
      <c r="AD27">
        <v>60388.606733000001</v>
      </c>
      <c r="AE27">
        <v>2639.8462153</v>
      </c>
      <c r="AF27">
        <v>2815.5530116999998</v>
      </c>
      <c r="AG27">
        <v>2840.1649428999999</v>
      </c>
      <c r="AH27">
        <v>2853.7956510999998</v>
      </c>
      <c r="AI27">
        <v>55787.151712999999</v>
      </c>
      <c r="AJ27">
        <v>526.72700763</v>
      </c>
      <c r="AK27">
        <v>1473863.7378999998</v>
      </c>
      <c r="AL27">
        <v>2164.7376992999998</v>
      </c>
      <c r="AM27">
        <v>1089.2602052</v>
      </c>
      <c r="AN27">
        <v>1098.7565983</v>
      </c>
      <c r="AO27">
        <v>1103.9944676</v>
      </c>
      <c r="AP27">
        <v>1962.6269554999999</v>
      </c>
      <c r="AQ27">
        <v>1369392.7311</v>
      </c>
      <c r="AR27">
        <v>221.66026459</v>
      </c>
      <c r="AS27">
        <v>232.25194378999998</v>
      </c>
      <c r="AT27">
        <v>233.89938812999998</v>
      </c>
      <c r="AU27">
        <v>234.88438174000001</v>
      </c>
      <c r="AV27">
        <v>2039.2796905</v>
      </c>
      <c r="AW27">
        <v>2140.0562854</v>
      </c>
      <c r="AX27">
        <v>2155.5505285999998</v>
      </c>
    </row>
    <row r="28" spans="1:50" x14ac:dyDescent="0.25">
      <c r="A28" t="s">
        <v>83</v>
      </c>
      <c r="B28">
        <v>2048</v>
      </c>
      <c r="C28">
        <v>512.17751628999997</v>
      </c>
      <c r="D28">
        <v>50298.955855</v>
      </c>
      <c r="E28">
        <v>50071.707559000002</v>
      </c>
      <c r="F28">
        <v>46390.739441999998</v>
      </c>
      <c r="G28">
        <v>49619.493293</v>
      </c>
      <c r="H28">
        <v>488.10657243000003</v>
      </c>
      <c r="I28">
        <v>248436.93735999998</v>
      </c>
      <c r="J28">
        <v>2024.2822245</v>
      </c>
      <c r="K28">
        <v>2039.3649609000001</v>
      </c>
      <c r="L28">
        <v>2047.7063646000001</v>
      </c>
      <c r="M28">
        <v>249607.42475999999</v>
      </c>
      <c r="N28">
        <v>228331.74838999999</v>
      </c>
      <c r="O28">
        <v>246027.92713999999</v>
      </c>
      <c r="P28">
        <v>515.91538541</v>
      </c>
      <c r="Q28">
        <v>999.50042759999997</v>
      </c>
      <c r="R28">
        <v>1463006.1432999999</v>
      </c>
      <c r="S28">
        <v>32888.487563000002</v>
      </c>
      <c r="T28">
        <v>35130.604076000003</v>
      </c>
      <c r="U28">
        <v>35446.375123000005</v>
      </c>
      <c r="V28">
        <v>35606.051919999998</v>
      </c>
      <c r="W28">
        <v>514.89840111000001</v>
      </c>
      <c r="X28">
        <v>540.46002831999999</v>
      </c>
      <c r="Y28">
        <v>544.41589547000001</v>
      </c>
      <c r="Z28">
        <v>1456124.0141999999</v>
      </c>
      <c r="AA28">
        <v>546.62995544</v>
      </c>
      <c r="AB28">
        <v>58365.143237000004</v>
      </c>
      <c r="AC28">
        <v>58898.319950999998</v>
      </c>
      <c r="AD28">
        <v>59165.896642</v>
      </c>
      <c r="AE28">
        <v>2582.1845582000001</v>
      </c>
      <c r="AF28">
        <v>2759.1929212</v>
      </c>
      <c r="AG28">
        <v>2784.0869877</v>
      </c>
      <c r="AH28">
        <v>2796.6532050000001</v>
      </c>
      <c r="AI28">
        <v>54555.370248000007</v>
      </c>
      <c r="AJ28">
        <v>518.00652091000006</v>
      </c>
      <c r="AK28">
        <v>1441855.3169999998</v>
      </c>
      <c r="AL28">
        <v>2128.1467091</v>
      </c>
      <c r="AM28">
        <v>1067.5990302</v>
      </c>
      <c r="AN28">
        <v>1077.2041830000001</v>
      </c>
      <c r="AO28">
        <v>1082.0276647999999</v>
      </c>
      <c r="AP28">
        <v>1926.2370222</v>
      </c>
      <c r="AQ28">
        <v>1336956.6647999999</v>
      </c>
      <c r="AR28">
        <v>217.60741245</v>
      </c>
      <c r="AS28">
        <v>228.38096826</v>
      </c>
      <c r="AT28">
        <v>230.05152268000001</v>
      </c>
      <c r="AU28">
        <v>230.98546736999998</v>
      </c>
      <c r="AV28">
        <v>2001.3639701000002</v>
      </c>
      <c r="AW28">
        <v>2103.7529672000001</v>
      </c>
      <c r="AX28">
        <v>2119.4603517</v>
      </c>
    </row>
    <row r="29" spans="1:50" x14ac:dyDescent="0.25">
      <c r="A29" t="s">
        <v>83</v>
      </c>
      <c r="B29">
        <v>2049</v>
      </c>
      <c r="C29">
        <v>503.41162825000004</v>
      </c>
      <c r="D29">
        <v>49242.577565</v>
      </c>
      <c r="E29">
        <v>49037.725710999999</v>
      </c>
      <c r="F29">
        <v>45376.689219</v>
      </c>
      <c r="G29">
        <v>48579.435099000002</v>
      </c>
      <c r="H29">
        <v>479.29702683999994</v>
      </c>
      <c r="I29">
        <v>242945.96745999999</v>
      </c>
      <c r="J29">
        <v>1989.0088489999998</v>
      </c>
      <c r="K29">
        <v>2004.3261261</v>
      </c>
      <c r="L29">
        <v>2012.0565798000002</v>
      </c>
      <c r="M29">
        <v>243989.80901999999</v>
      </c>
      <c r="N29">
        <v>222998.20556</v>
      </c>
      <c r="O29">
        <v>240506.56320999999</v>
      </c>
      <c r="P29">
        <v>507.20844550000004</v>
      </c>
      <c r="Q29">
        <v>978.00804340000002</v>
      </c>
      <c r="R29">
        <v>1429822.9173999999</v>
      </c>
      <c r="S29">
        <v>32178.227767</v>
      </c>
      <c r="T29">
        <v>34403.421440999999</v>
      </c>
      <c r="U29">
        <v>34723.477181000002</v>
      </c>
      <c r="V29">
        <v>34867.689792999998</v>
      </c>
      <c r="W29">
        <v>505.54611159000001</v>
      </c>
      <c r="X29">
        <v>531.15448182</v>
      </c>
      <c r="Y29">
        <v>535.17322208999997</v>
      </c>
      <c r="Z29">
        <v>1423692.9028</v>
      </c>
      <c r="AA29">
        <v>537.22999687000004</v>
      </c>
      <c r="AB29">
        <v>57139.002017999999</v>
      </c>
      <c r="AC29">
        <v>57679.328154999996</v>
      </c>
      <c r="AD29">
        <v>57920.446947000004</v>
      </c>
      <c r="AE29">
        <v>2526.2351138000004</v>
      </c>
      <c r="AF29">
        <v>2701.8840433999999</v>
      </c>
      <c r="AG29">
        <v>2727.1151070999999</v>
      </c>
      <c r="AH29">
        <v>2738.4586260999999</v>
      </c>
      <c r="AI29">
        <v>53360.231587000002</v>
      </c>
      <c r="AJ29">
        <v>509.15156593</v>
      </c>
      <c r="AK29">
        <v>1409244.2644</v>
      </c>
      <c r="AL29">
        <v>2090.9805772999998</v>
      </c>
      <c r="AM29">
        <v>1045.5612737000001</v>
      </c>
      <c r="AN29">
        <v>1055.2924679</v>
      </c>
      <c r="AO29">
        <v>1059.6425939999999</v>
      </c>
      <c r="AP29">
        <v>1890.8926750000001</v>
      </c>
      <c r="AQ29">
        <v>1305492.5756000001</v>
      </c>
      <c r="AR29">
        <v>213.66966325000001</v>
      </c>
      <c r="AS29">
        <v>224.46193461999999</v>
      </c>
      <c r="AT29">
        <v>226.15887398999999</v>
      </c>
      <c r="AU29">
        <v>227.02652360000002</v>
      </c>
      <c r="AV29">
        <v>1964.5302253</v>
      </c>
      <c r="AW29">
        <v>2066.9821935999998</v>
      </c>
      <c r="AX29">
        <v>2082.9335611000001</v>
      </c>
    </row>
    <row r="30" spans="1:50" x14ac:dyDescent="0.25">
      <c r="A30" t="s">
        <v>83</v>
      </c>
      <c r="B30">
        <v>2050</v>
      </c>
      <c r="C30">
        <v>494.12012826</v>
      </c>
      <c r="D30">
        <v>48122.959940000001</v>
      </c>
      <c r="E30">
        <v>47940.351182999999</v>
      </c>
      <c r="F30">
        <v>44355.224580000002</v>
      </c>
      <c r="G30">
        <v>47486.254643</v>
      </c>
      <c r="H30">
        <v>470.35353334999996</v>
      </c>
      <c r="I30">
        <v>237132.10225999999</v>
      </c>
      <c r="J30">
        <v>1951.6572636999999</v>
      </c>
      <c r="K30">
        <v>1966.872273</v>
      </c>
      <c r="L30">
        <v>1973.9403327</v>
      </c>
      <c r="M30">
        <v>238053.15977</v>
      </c>
      <c r="N30">
        <v>217638.03623</v>
      </c>
      <c r="O30">
        <v>234717.23538</v>
      </c>
      <c r="P30">
        <v>497.89250256000003</v>
      </c>
      <c r="Q30">
        <v>956.34127749999993</v>
      </c>
      <c r="R30">
        <v>1394770.8690000002</v>
      </c>
      <c r="S30">
        <v>31462.435045999999</v>
      </c>
      <c r="T30">
        <v>33638.728812000001</v>
      </c>
      <c r="U30">
        <v>33955.904892999999</v>
      </c>
      <c r="V30">
        <v>34084.686937999999</v>
      </c>
      <c r="W30">
        <v>496.05348857000001</v>
      </c>
      <c r="X30">
        <v>521.29125203000001</v>
      </c>
      <c r="Y30">
        <v>525.28446674999998</v>
      </c>
      <c r="Z30">
        <v>1389368.1935999999</v>
      </c>
      <c r="AA30">
        <v>527.16897282000002</v>
      </c>
      <c r="AB30">
        <v>55850.335805000002</v>
      </c>
      <c r="AC30">
        <v>56385.701784000004</v>
      </c>
      <c r="AD30">
        <v>56600.565495000003</v>
      </c>
      <c r="AE30">
        <v>2469.856475</v>
      </c>
      <c r="AF30">
        <v>2641.6269327</v>
      </c>
      <c r="AG30">
        <v>2666.6300510999999</v>
      </c>
      <c r="AH30">
        <v>2676.7550376999998</v>
      </c>
      <c r="AI30">
        <v>52156.405543999994</v>
      </c>
      <c r="AJ30">
        <v>499.67332567000005</v>
      </c>
      <c r="AK30">
        <v>1375064.2220000001</v>
      </c>
      <c r="AL30">
        <v>2051.2430796999997</v>
      </c>
      <c r="AM30">
        <v>1022.3894783000001</v>
      </c>
      <c r="AN30">
        <v>1032.0296584</v>
      </c>
      <c r="AO30">
        <v>1035.9091695</v>
      </c>
      <c r="AP30">
        <v>1855.0385626000002</v>
      </c>
      <c r="AQ30">
        <v>1273881.1998000001</v>
      </c>
      <c r="AR30">
        <v>209.67256595999999</v>
      </c>
      <c r="AS30">
        <v>220.3082953</v>
      </c>
      <c r="AT30">
        <v>221.99433333000002</v>
      </c>
      <c r="AU30">
        <v>222.78936127</v>
      </c>
      <c r="AV30">
        <v>1927.1689919</v>
      </c>
      <c r="AW30">
        <v>2028.0438422000002</v>
      </c>
      <c r="AX30">
        <v>2043.8880909</v>
      </c>
    </row>
  </sheetData>
  <autoFilter ref="A1:AX30" xr:uid="{8C6BF0AE-B80B-45DC-A7C4-EDD318B55BB7}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050B9-A368-41F0-A5E9-EB6CBA4932E5}">
  <sheetPr codeName="Sheet3"/>
  <dimension ref="A2:S48"/>
  <sheetViews>
    <sheetView tabSelected="1" workbookViewId="0"/>
  </sheetViews>
  <sheetFormatPr defaultColWidth="0" defaultRowHeight="12.75" x14ac:dyDescent="0.2"/>
  <cols>
    <col min="1" max="1" width="30.42578125" style="2" bestFit="1" customWidth="1"/>
    <col min="2" max="5" width="6.140625" style="2" customWidth="1"/>
    <col min="6" max="6" width="4.85546875" style="2" bestFit="1" customWidth="1"/>
    <col min="7" max="7" width="8.85546875" style="2" customWidth="1"/>
    <col min="8" max="9" width="8.85546875" style="8" customWidth="1"/>
    <col min="10" max="10" width="8.85546875" style="17" customWidth="1"/>
    <col min="11" max="17" width="9.140625" style="2" customWidth="1"/>
    <col min="18" max="19" width="0" style="2" hidden="1" customWidth="1"/>
    <col min="20" max="16384" width="9.140625" style="2" hidden="1"/>
  </cols>
  <sheetData>
    <row r="2" spans="1:15" x14ac:dyDescent="0.2">
      <c r="B2" s="1"/>
      <c r="C2" s="1"/>
      <c r="D2" s="1"/>
      <c r="E2" s="1"/>
      <c r="G2" s="1"/>
      <c r="H2" s="1"/>
      <c r="I2" s="5"/>
      <c r="J2" s="14"/>
    </row>
    <row r="3" spans="1:15" ht="65.25" customHeight="1" x14ac:dyDescent="0.2">
      <c r="B3" s="1"/>
      <c r="C3" s="1"/>
      <c r="D3" s="1"/>
      <c r="E3" s="1"/>
      <c r="F3" s="21" t="s">
        <v>87</v>
      </c>
      <c r="G3" s="21"/>
      <c r="H3" s="21"/>
      <c r="I3" s="21"/>
      <c r="J3" s="21"/>
    </row>
    <row r="4" spans="1:15" ht="25.5" x14ac:dyDescent="0.2">
      <c r="A4" s="1" t="s">
        <v>80</v>
      </c>
      <c r="B4" s="1" t="s">
        <v>68</v>
      </c>
      <c r="C4" s="1"/>
      <c r="D4" s="1"/>
      <c r="E4" s="1"/>
      <c r="F4" s="9" t="s">
        <v>13</v>
      </c>
      <c r="G4" s="13" t="s">
        <v>81</v>
      </c>
      <c r="H4" s="13" t="s">
        <v>84</v>
      </c>
      <c r="I4" s="13" t="s">
        <v>85</v>
      </c>
      <c r="J4" s="15" t="s">
        <v>86</v>
      </c>
    </row>
    <row r="5" spans="1:15" ht="12.75" customHeight="1" x14ac:dyDescent="0.2">
      <c r="A5" s="1" t="s">
        <v>69</v>
      </c>
      <c r="B5" s="1"/>
      <c r="C5" s="1"/>
      <c r="D5" s="1"/>
      <c r="E5" s="1"/>
      <c r="F5" s="11" t="s">
        <v>7</v>
      </c>
      <c r="G5" s="4"/>
      <c r="H5" s="6"/>
      <c r="I5" s="6"/>
      <c r="J5" s="6"/>
    </row>
    <row r="6" spans="1:15" x14ac:dyDescent="0.2">
      <c r="A6" s="1"/>
      <c r="B6" s="1">
        <v>12</v>
      </c>
      <c r="C6" s="1">
        <v>11</v>
      </c>
      <c r="D6" s="1">
        <v>10</v>
      </c>
      <c r="E6" s="1">
        <v>42</v>
      </c>
      <c r="F6" s="12">
        <v>2035</v>
      </c>
      <c r="G6" s="3">
        <f>VLOOKUP($F6,RawData!$B:$AX,'Formatted Changes Table'!B6-1,FALSE)-VLOOKUP($F6,RawData!$B:$AX,'Formatted Changes Table'!$B6-1,FALSE)</f>
        <v>0</v>
      </c>
      <c r="H6" s="7">
        <f>VLOOKUP($F6,RawData!$B:$AX,'Formatted Changes Table'!C6-1,FALSE)-VLOOKUP($F6,RawData!$B:$AX,'Formatted Changes Table'!$B6-1,FALSE)</f>
        <v>-3.8266467999997076</v>
      </c>
      <c r="I6" s="7">
        <f>VLOOKUP($F6,RawData!$B:$AX,'Formatted Changes Table'!D6-1,FALSE)-VLOOKUP($F6,RawData!$B:$AX,'Formatted Changes Table'!$B6-1,FALSE)</f>
        <v>-6.7786776999996619</v>
      </c>
      <c r="J6" s="16">
        <f>VLOOKUP($F6,RawData!$B:$AX,'Formatted Changes Table'!E6-1,FALSE)-VLOOKUP($F6,RawData!$B:$AX,'Formatted Changes Table'!$B6-1,FALSE)</f>
        <v>-27.548477999999704</v>
      </c>
      <c r="L6" s="8"/>
      <c r="M6" s="8"/>
      <c r="N6" s="8"/>
      <c r="O6" s="8"/>
    </row>
    <row r="7" spans="1:15" x14ac:dyDescent="0.2">
      <c r="A7" s="1"/>
      <c r="B7" s="1">
        <f>B6</f>
        <v>12</v>
      </c>
      <c r="C7" s="1">
        <f t="shared" ref="C7:E7" si="0">C6</f>
        <v>11</v>
      </c>
      <c r="D7" s="1">
        <f t="shared" si="0"/>
        <v>10</v>
      </c>
      <c r="E7" s="1">
        <f t="shared" si="0"/>
        <v>42</v>
      </c>
      <c r="F7" s="12">
        <v>2050</v>
      </c>
      <c r="G7" s="3">
        <f>VLOOKUP($F7,RawData!$B:$AX,'Formatted Changes Table'!B7-1,FALSE)-VLOOKUP($F7,RawData!$B:$AX,'Formatted Changes Table'!$B7-1,FALSE)</f>
        <v>0</v>
      </c>
      <c r="H7" s="7">
        <f>VLOOKUP($F7,RawData!$B:$AX,'Formatted Changes Table'!C7-1,FALSE)-VLOOKUP($F7,RawData!$B:$AX,'Formatted Changes Table'!$B7-1,FALSE)</f>
        <v>-7.0680597000000489</v>
      </c>
      <c r="I7" s="7">
        <f>VLOOKUP($F7,RawData!$B:$AX,'Formatted Changes Table'!D7-1,FALSE)-VLOOKUP($F7,RawData!$B:$AX,'Formatted Changes Table'!$B7-1,FALSE)</f>
        <v>-22.283069000000069</v>
      </c>
      <c r="J7" s="16">
        <f>VLOOKUP($F7,RawData!$B:$AX,'Formatted Changes Table'!E7-1,FALSE)-VLOOKUP($F7,RawData!$B:$AX,'Formatted Changes Table'!$B7-1,FALSE)</f>
        <v>-118.90177009999979</v>
      </c>
      <c r="L7" s="8"/>
      <c r="M7" s="8"/>
      <c r="N7" s="8"/>
      <c r="O7" s="8"/>
    </row>
    <row r="8" spans="1:15" x14ac:dyDescent="0.2">
      <c r="A8" s="1" t="s">
        <v>70</v>
      </c>
      <c r="B8" s="1"/>
      <c r="C8" s="1"/>
      <c r="D8" s="1"/>
      <c r="E8" s="1"/>
      <c r="F8" s="11" t="s">
        <v>9</v>
      </c>
      <c r="G8" s="4"/>
      <c r="H8" s="6"/>
      <c r="I8" s="6"/>
      <c r="J8" s="6"/>
    </row>
    <row r="9" spans="1:15" x14ac:dyDescent="0.2">
      <c r="A9" s="1"/>
      <c r="B9" s="1">
        <v>41</v>
      </c>
      <c r="C9" s="1">
        <v>40</v>
      </c>
      <c r="D9" s="1">
        <v>39</v>
      </c>
      <c r="E9" s="1">
        <v>17</v>
      </c>
      <c r="F9" s="12">
        <v>2035</v>
      </c>
      <c r="G9" s="3">
        <f>VLOOKUP($F9,RawData!$B:$AX,'Formatted Changes Table'!B9-1,FALSE)-VLOOKUP($F9,RawData!$B:$AX,'Formatted Changes Table'!$B9-1,FALSE)</f>
        <v>0</v>
      </c>
      <c r="H9" s="7">
        <f>VLOOKUP($F9,RawData!$B:$AX,'Formatted Changes Table'!C9-1,FALSE)-VLOOKUP($F9,RawData!$B:$AX,'Formatted Changes Table'!$B9-1,FALSE)</f>
        <v>-3.2883741999999074</v>
      </c>
      <c r="I9" s="7">
        <f>VLOOKUP($F9,RawData!$B:$AX,'Formatted Changes Table'!D9-1,FALSE)-VLOOKUP($F9,RawData!$B:$AX,'Formatted Changes Table'!$B9-1,FALSE)</f>
        <v>-5.632137099999909</v>
      </c>
      <c r="J9" s="16">
        <f>VLOOKUP($F9,RawData!$B:$AX,'Formatted Changes Table'!E9-1,FALSE)-VLOOKUP($F9,RawData!$B:$AX,'Formatted Changes Table'!$B9-1,FALSE)</f>
        <v>-26.672989599999937</v>
      </c>
      <c r="L9" s="8"/>
      <c r="M9" s="8"/>
      <c r="N9" s="8"/>
      <c r="O9" s="8"/>
    </row>
    <row r="10" spans="1:15" x14ac:dyDescent="0.2">
      <c r="A10" s="1"/>
      <c r="B10" s="1">
        <f>B9</f>
        <v>41</v>
      </c>
      <c r="C10" s="1">
        <f t="shared" ref="C10" si="1">C9</f>
        <v>40</v>
      </c>
      <c r="D10" s="1">
        <f t="shared" ref="D10" si="2">D9</f>
        <v>39</v>
      </c>
      <c r="E10" s="1">
        <f t="shared" ref="E10" si="3">E9</f>
        <v>17</v>
      </c>
      <c r="F10" s="12">
        <v>2050</v>
      </c>
      <c r="G10" s="3">
        <f>VLOOKUP($F10,RawData!$B:$AX,'Formatted Changes Table'!B10-1,FALSE)-VLOOKUP($F10,RawData!$B:$AX,'Formatted Changes Table'!$B10-1,FALSE)</f>
        <v>0</v>
      </c>
      <c r="H10" s="7">
        <f>VLOOKUP($F10,RawData!$B:$AX,'Formatted Changes Table'!C10-1,FALSE)-VLOOKUP($F10,RawData!$B:$AX,'Formatted Changes Table'!$B10-1,FALSE)</f>
        <v>-3.8795110999999451</v>
      </c>
      <c r="I10" s="7">
        <f>VLOOKUP($F10,RawData!$B:$AX,'Formatted Changes Table'!D10-1,FALSE)-VLOOKUP($F10,RawData!$B:$AX,'Formatted Changes Table'!$B10-1,FALSE)</f>
        <v>-13.519691199999897</v>
      </c>
      <c r="J10" s="16">
        <f>VLOOKUP($F10,RawData!$B:$AX,'Formatted Changes Table'!E10-1,FALSE)-VLOOKUP($F10,RawData!$B:$AX,'Formatted Changes Table'!$B10-1,FALSE)</f>
        <v>-79.567892000000029</v>
      </c>
      <c r="L10" s="8"/>
      <c r="M10" s="8"/>
      <c r="N10" s="8"/>
      <c r="O10" s="8"/>
    </row>
    <row r="11" spans="1:15" x14ac:dyDescent="0.2">
      <c r="A11" s="1" t="s">
        <v>82</v>
      </c>
      <c r="B11" s="1"/>
      <c r="C11" s="1"/>
      <c r="D11" s="1"/>
      <c r="E11" s="1"/>
      <c r="F11" s="11" t="s">
        <v>0</v>
      </c>
      <c r="G11" s="4"/>
      <c r="H11" s="6"/>
      <c r="I11" s="6"/>
      <c r="J11" s="6"/>
    </row>
    <row r="12" spans="1:15" x14ac:dyDescent="0.2">
      <c r="A12" s="1"/>
      <c r="B12" s="1">
        <v>34</v>
      </c>
      <c r="C12" s="1">
        <v>33</v>
      </c>
      <c r="D12" s="1">
        <v>32</v>
      </c>
      <c r="E12" s="1">
        <v>31</v>
      </c>
      <c r="F12" s="12">
        <v>2035</v>
      </c>
      <c r="G12" s="3">
        <f>VLOOKUP($F12,RawData!$B:$AX,'Formatted Changes Table'!B12-1,FALSE)-VLOOKUP($F12,RawData!$B:$AX,'Formatted Changes Table'!$B12-1,FALSE)</f>
        <v>0</v>
      </c>
      <c r="H12" s="7">
        <f>VLOOKUP($F12,RawData!$B:$AX,'Formatted Changes Table'!C12-1,FALSE)-VLOOKUP($F12,RawData!$B:$AX,'Formatted Changes Table'!$B12-1,FALSE)</f>
        <v>-8.4881571000000804</v>
      </c>
      <c r="I12" s="7">
        <f>VLOOKUP($F12,RawData!$B:$AX,'Formatted Changes Table'!D12-1,FALSE)-VLOOKUP($F12,RawData!$B:$AX,'Formatted Changes Table'!$B12-1,FALSE)</f>
        <v>-14.511210699999992</v>
      </c>
      <c r="J12" s="16">
        <f>VLOOKUP($F12,RawData!$B:$AX,'Formatted Changes Table'!E12-1,FALSE)-VLOOKUP($F12,RawData!$B:$AX,'Formatted Changes Table'!$B12-1,FALSE)</f>
        <v>-68.891699399999652</v>
      </c>
      <c r="L12" s="8"/>
      <c r="M12" s="8"/>
      <c r="N12" s="8"/>
      <c r="O12" s="8"/>
    </row>
    <row r="13" spans="1:15" x14ac:dyDescent="0.2">
      <c r="A13" s="1"/>
      <c r="B13" s="1">
        <f>B12</f>
        <v>34</v>
      </c>
      <c r="C13" s="1">
        <f t="shared" ref="C13" si="4">C12</f>
        <v>33</v>
      </c>
      <c r="D13" s="1">
        <f t="shared" ref="D13" si="5">D12</f>
        <v>32</v>
      </c>
      <c r="E13" s="1">
        <f t="shared" ref="E13" si="6">E12</f>
        <v>31</v>
      </c>
      <c r="F13" s="12">
        <v>2050</v>
      </c>
      <c r="G13" s="3">
        <f>VLOOKUP($F13,RawData!$B:$AX,'Formatted Changes Table'!B13-1,FALSE)-VLOOKUP($F13,RawData!$B:$AX,'Formatted Changes Table'!$B13-1,FALSE)</f>
        <v>0</v>
      </c>
      <c r="H13" s="7">
        <f>VLOOKUP($F13,RawData!$B:$AX,'Formatted Changes Table'!C13-1,FALSE)-VLOOKUP($F13,RawData!$B:$AX,'Formatted Changes Table'!$B13-1,FALSE)</f>
        <v>-10.124986599999829</v>
      </c>
      <c r="I13" s="7">
        <f>VLOOKUP($F13,RawData!$B:$AX,'Formatted Changes Table'!D13-1,FALSE)-VLOOKUP($F13,RawData!$B:$AX,'Formatted Changes Table'!$B13-1,FALSE)</f>
        <v>-35.128104999999778</v>
      </c>
      <c r="J13" s="16">
        <f>VLOOKUP($F13,RawData!$B:$AX,'Formatted Changes Table'!E13-1,FALSE)-VLOOKUP($F13,RawData!$B:$AX,'Formatted Changes Table'!$B13-1,FALSE)</f>
        <v>-206.89856269999973</v>
      </c>
      <c r="L13" s="8"/>
      <c r="M13" s="8"/>
      <c r="N13" s="8"/>
      <c r="O13" s="8"/>
    </row>
    <row r="14" spans="1:15" x14ac:dyDescent="0.2">
      <c r="A14" s="1" t="s">
        <v>71</v>
      </c>
      <c r="B14" s="1"/>
      <c r="C14" s="1"/>
      <c r="D14" s="1"/>
      <c r="E14" s="1"/>
      <c r="F14" s="11" t="s">
        <v>5</v>
      </c>
      <c r="G14" s="4"/>
      <c r="H14" s="6"/>
      <c r="I14" s="6"/>
      <c r="J14" s="6"/>
    </row>
    <row r="15" spans="1:15" x14ac:dyDescent="0.2">
      <c r="A15" s="1"/>
      <c r="B15" s="1">
        <v>22</v>
      </c>
      <c r="C15" s="1">
        <v>21</v>
      </c>
      <c r="D15" s="1">
        <v>20</v>
      </c>
      <c r="E15" s="1">
        <v>19</v>
      </c>
      <c r="F15" s="12">
        <v>2035</v>
      </c>
      <c r="G15" s="3">
        <f>VLOOKUP($F15,RawData!$B:$AX,'Formatted Changes Table'!B15-1,FALSE)-VLOOKUP($F15,RawData!$B:$AX,'Formatted Changes Table'!$B15-1,FALSE)</f>
        <v>0</v>
      </c>
      <c r="H15" s="7">
        <f>VLOOKUP($F15,RawData!$B:$AX,'Formatted Changes Table'!C15-1,FALSE)-VLOOKUP($F15,RawData!$B:$AX,'Formatted Changes Table'!$B15-1,FALSE)</f>
        <v>-107.2113529999915</v>
      </c>
      <c r="I15" s="7">
        <f>VLOOKUP($F15,RawData!$B:$AX,'Formatted Changes Table'!D15-1,FALSE)-VLOOKUP($F15,RawData!$B:$AX,'Formatted Changes Table'!$B15-1,FALSE)</f>
        <v>-183.36489899999287</v>
      </c>
      <c r="J15" s="16">
        <f>VLOOKUP($F15,RawData!$B:$AX,'Formatted Changes Table'!E15-1,FALSE)-VLOOKUP($F15,RawData!$B:$AX,'Formatted Changes Table'!$B15-1,FALSE)</f>
        <v>-868.89288799999485</v>
      </c>
      <c r="L15" s="8"/>
      <c r="M15" s="8"/>
      <c r="N15" s="8"/>
      <c r="O15" s="8"/>
    </row>
    <row r="16" spans="1:15" x14ac:dyDescent="0.2">
      <c r="A16" s="1"/>
      <c r="B16" s="1">
        <f>B15</f>
        <v>22</v>
      </c>
      <c r="C16" s="1">
        <f t="shared" ref="C16" si="7">C15</f>
        <v>21</v>
      </c>
      <c r="D16" s="1">
        <f t="shared" ref="D16" si="8">D15</f>
        <v>20</v>
      </c>
      <c r="E16" s="1">
        <f t="shared" ref="E16" si="9">E15</f>
        <v>19</v>
      </c>
      <c r="F16" s="12">
        <v>2050</v>
      </c>
      <c r="G16" s="3">
        <f>VLOOKUP($F16,RawData!$B:$AX,'Formatted Changes Table'!B16-1,FALSE)-VLOOKUP($F16,RawData!$B:$AX,'Formatted Changes Table'!$B16-1,FALSE)</f>
        <v>0</v>
      </c>
      <c r="H16" s="7">
        <f>VLOOKUP($F16,RawData!$B:$AX,'Formatted Changes Table'!C16-1,FALSE)-VLOOKUP($F16,RawData!$B:$AX,'Formatted Changes Table'!$B16-1,FALSE)</f>
        <v>-128.78204499999993</v>
      </c>
      <c r="I16" s="7">
        <f>VLOOKUP($F16,RawData!$B:$AX,'Formatted Changes Table'!D16-1,FALSE)-VLOOKUP($F16,RawData!$B:$AX,'Formatted Changes Table'!$B16-1,FALSE)</f>
        <v>-445.95812599999772</v>
      </c>
      <c r="J16" s="16">
        <f>VLOOKUP($F16,RawData!$B:$AX,'Formatted Changes Table'!E16-1,FALSE)-VLOOKUP($F16,RawData!$B:$AX,'Formatted Changes Table'!$B16-1,FALSE)</f>
        <v>-2622.2518920000002</v>
      </c>
      <c r="L16" s="8"/>
      <c r="M16" s="8"/>
      <c r="N16" s="8"/>
      <c r="O16" s="8"/>
    </row>
    <row r="17" spans="1:15" x14ac:dyDescent="0.2">
      <c r="A17" s="1" t="s">
        <v>72</v>
      </c>
      <c r="B17" s="1"/>
      <c r="C17" s="1"/>
      <c r="D17" s="1"/>
      <c r="E17" s="1"/>
      <c r="F17" s="11" t="s">
        <v>11</v>
      </c>
      <c r="G17" s="4"/>
      <c r="H17" s="6"/>
      <c r="I17" s="6"/>
      <c r="J17" s="6"/>
    </row>
    <row r="18" spans="1:15" x14ac:dyDescent="0.2">
      <c r="A18" s="1"/>
      <c r="B18" s="1">
        <v>4</v>
      </c>
      <c r="C18" s="1">
        <v>5</v>
      </c>
      <c r="D18" s="1">
        <v>7</v>
      </c>
      <c r="E18" s="1">
        <v>6</v>
      </c>
      <c r="F18" s="12">
        <v>2035</v>
      </c>
      <c r="G18" s="3">
        <f>VLOOKUP($F18,RawData!$B:$AX,'Formatted Changes Table'!B18-1,FALSE)-VLOOKUP($F18,RawData!$B:$AX,'Formatted Changes Table'!$B18-1,FALSE)</f>
        <v>0</v>
      </c>
      <c r="H18" s="7">
        <f>VLOOKUP($F18,RawData!$B:$AX,'Formatted Changes Table'!C18-1,FALSE)-VLOOKUP($F18,RawData!$B:$AX,'Formatted Changes Table'!$B18-1,FALSE)</f>
        <v>-156.15681000000041</v>
      </c>
      <c r="I18" s="7">
        <f>VLOOKUP($F18,RawData!$B:$AX,'Formatted Changes Table'!D18-1,FALSE)-VLOOKUP($F18,RawData!$B:$AX,'Formatted Changes Table'!$B18-1,FALSE)</f>
        <v>-266.60743000000366</v>
      </c>
      <c r="J18" s="16">
        <f>VLOOKUP($F18,RawData!$B:$AX,'Formatted Changes Table'!E18-1,FALSE)-VLOOKUP($F18,RawData!$B:$AX,'Formatted Changes Table'!$B18-1,FALSE)</f>
        <v>-1272.5929699999979</v>
      </c>
      <c r="L18" s="8"/>
      <c r="M18" s="8"/>
      <c r="N18" s="8"/>
      <c r="O18" s="8"/>
    </row>
    <row r="19" spans="1:15" x14ac:dyDescent="0.2">
      <c r="A19" s="1"/>
      <c r="B19" s="1">
        <f>B18</f>
        <v>4</v>
      </c>
      <c r="C19" s="1">
        <f t="shared" ref="C19" si="10">C18</f>
        <v>5</v>
      </c>
      <c r="D19" s="1">
        <f t="shared" ref="D19" si="11">D18</f>
        <v>7</v>
      </c>
      <c r="E19" s="1">
        <f t="shared" ref="E19" si="12">E18</f>
        <v>6</v>
      </c>
      <c r="F19" s="12">
        <v>2050</v>
      </c>
      <c r="G19" s="3">
        <f>VLOOKUP($F19,RawData!$B:$AX,'Formatted Changes Table'!B19-1,FALSE)-VLOOKUP($F19,RawData!$B:$AX,'Formatted Changes Table'!$B19-1,FALSE)</f>
        <v>0</v>
      </c>
      <c r="H19" s="7">
        <f>VLOOKUP($F19,RawData!$B:$AX,'Formatted Changes Table'!C19-1,FALSE)-VLOOKUP($F19,RawData!$B:$AX,'Formatted Changes Table'!$B19-1,FALSE)</f>
        <v>-182.60875700000179</v>
      </c>
      <c r="I19" s="7">
        <f>VLOOKUP($F19,RawData!$B:$AX,'Formatted Changes Table'!D19-1,FALSE)-VLOOKUP($F19,RawData!$B:$AX,'Formatted Changes Table'!$B19-1,FALSE)</f>
        <v>-636.70529700000043</v>
      </c>
      <c r="J19" s="16">
        <f>VLOOKUP($F19,RawData!$B:$AX,'Formatted Changes Table'!E19-1,FALSE)-VLOOKUP($F19,RawData!$B:$AX,'Formatted Changes Table'!$B19-1,FALSE)</f>
        <v>-3767.7353599999988</v>
      </c>
      <c r="L19" s="8"/>
      <c r="M19" s="8"/>
      <c r="N19" s="8"/>
      <c r="O19" s="8"/>
    </row>
    <row r="20" spans="1:15" x14ac:dyDescent="0.2">
      <c r="A20" s="1" t="s">
        <v>73</v>
      </c>
      <c r="B20" s="1"/>
      <c r="C20" s="1"/>
      <c r="D20" s="1"/>
      <c r="E20" s="1"/>
      <c r="F20" s="11" t="s">
        <v>10</v>
      </c>
      <c r="G20" s="4"/>
      <c r="H20" s="6"/>
      <c r="I20" s="6"/>
      <c r="J20" s="6"/>
    </row>
    <row r="21" spans="1:15" x14ac:dyDescent="0.2">
      <c r="A21" s="1"/>
      <c r="B21" s="1">
        <v>18</v>
      </c>
      <c r="C21" s="1">
        <v>26</v>
      </c>
      <c r="D21" s="1">
        <v>37</v>
      </c>
      <c r="E21" s="1">
        <v>43</v>
      </c>
      <c r="F21" s="12">
        <v>2035</v>
      </c>
      <c r="G21" s="3">
        <f>VLOOKUP($F21,RawData!$B:$AX,'Formatted Changes Table'!B21-1,FALSE)-VLOOKUP($F21,RawData!$B:$AX,'Formatted Changes Table'!$B21-1,FALSE)</f>
        <v>0</v>
      </c>
      <c r="H21" s="7">
        <f>VLOOKUP($F21,RawData!$B:$AX,'Formatted Changes Table'!C21-1,FALSE)-VLOOKUP($F21,RawData!$B:$AX,'Formatted Changes Table'!$B21-1,FALSE)</f>
        <v>-5374.4436999999452</v>
      </c>
      <c r="I21" s="7">
        <f>VLOOKUP($F21,RawData!$B:$AX,'Formatted Changes Table'!D21-1,FALSE)-VLOOKUP($F21,RawData!$B:$AX,'Formatted Changes Table'!$B21-1,FALSE)</f>
        <v>-9106.8407000000589</v>
      </c>
      <c r="J21" s="16">
        <f>VLOOKUP($F21,RawData!$B:$AX,'Formatted Changes Table'!E21-1,FALSE)-VLOOKUP($F21,RawData!$B:$AX,'Formatted Changes Table'!$B21-1,FALSE)</f>
        <v>-45054.104999999981</v>
      </c>
      <c r="L21" s="8"/>
      <c r="M21" s="8"/>
      <c r="N21" s="8"/>
      <c r="O21" s="8"/>
    </row>
    <row r="22" spans="1:15" x14ac:dyDescent="0.2">
      <c r="A22" s="1"/>
      <c r="B22" s="1">
        <f>B21</f>
        <v>18</v>
      </c>
      <c r="C22" s="1">
        <f t="shared" ref="C22" si="13">C21</f>
        <v>26</v>
      </c>
      <c r="D22" s="1">
        <f t="shared" ref="D22" si="14">D21</f>
        <v>37</v>
      </c>
      <c r="E22" s="1">
        <f t="shared" ref="E22" si="15">E21</f>
        <v>43</v>
      </c>
      <c r="F22" s="12">
        <v>2050</v>
      </c>
      <c r="G22" s="3">
        <f>VLOOKUP($F22,RawData!$B:$AX,'Formatted Changes Table'!B22-1,FALSE)-VLOOKUP($F22,RawData!$B:$AX,'Formatted Changes Table'!$B22-1,FALSE)</f>
        <v>0</v>
      </c>
      <c r="H22" s="7">
        <f>VLOOKUP($F22,RawData!$B:$AX,'Formatted Changes Table'!C22-1,FALSE)-VLOOKUP($F22,RawData!$B:$AX,'Formatted Changes Table'!$B22-1,FALSE)</f>
        <v>-5402.6754000002984</v>
      </c>
      <c r="I22" s="7">
        <f>VLOOKUP($F22,RawData!$B:$AX,'Formatted Changes Table'!D22-1,FALSE)-VLOOKUP($F22,RawData!$B:$AX,'Formatted Changes Table'!$B22-1,FALSE)</f>
        <v>-19706.647000000114</v>
      </c>
      <c r="J22" s="16">
        <f>VLOOKUP($F22,RawData!$B:$AX,'Formatted Changes Table'!E22-1,FALSE)-VLOOKUP($F22,RawData!$B:$AX,'Formatted Changes Table'!$B22-1,FALSE)</f>
        <v>-120889.66920000012</v>
      </c>
      <c r="L22" s="8"/>
      <c r="M22" s="8"/>
      <c r="N22" s="8"/>
      <c r="O22" s="8"/>
    </row>
    <row r="23" spans="1:15" x14ac:dyDescent="0.2">
      <c r="A23" s="1" t="s">
        <v>74</v>
      </c>
      <c r="B23" s="1"/>
      <c r="C23" s="1"/>
      <c r="D23" s="1"/>
      <c r="E23" s="1"/>
      <c r="F23" s="11" t="s">
        <v>12</v>
      </c>
      <c r="G23" s="4"/>
      <c r="H23" s="6"/>
      <c r="I23" s="6"/>
      <c r="J23" s="6"/>
    </row>
    <row r="24" spans="1:15" x14ac:dyDescent="0.2">
      <c r="A24" s="1"/>
      <c r="B24" s="1">
        <v>13</v>
      </c>
      <c r="C24" s="1">
        <v>9</v>
      </c>
      <c r="D24" s="1">
        <v>15</v>
      </c>
      <c r="E24" s="1">
        <v>14</v>
      </c>
      <c r="F24" s="12">
        <v>2035</v>
      </c>
      <c r="G24" s="3">
        <f>VLOOKUP($F24,RawData!$B:$AX,'Formatted Changes Table'!B24-1,FALSE)-VLOOKUP($F24,RawData!$B:$AX,'Formatted Changes Table'!$B24-1,FALSE)</f>
        <v>0</v>
      </c>
      <c r="H24" s="7">
        <f>VLOOKUP($F24,RawData!$B:$AX,'Formatted Changes Table'!C24-1,FALSE)-VLOOKUP($F24,RawData!$B:$AX,'Formatted Changes Table'!$B24-1,FALSE)</f>
        <v>-902.93584000004921</v>
      </c>
      <c r="I24" s="7">
        <f>VLOOKUP($F24,RawData!$B:$AX,'Formatted Changes Table'!D24-1,FALSE)-VLOOKUP($F24,RawData!$B:$AX,'Formatted Changes Table'!$B24-1,FALSE)</f>
        <v>-1529.4845700000296</v>
      </c>
      <c r="J24" s="16">
        <f>VLOOKUP($F24,RawData!$B:$AX,'Formatted Changes Table'!E24-1,FALSE)-VLOOKUP($F24,RawData!$B:$AX,'Formatted Changes Table'!$B24-1,FALSE)</f>
        <v>-7541.1719500000472</v>
      </c>
      <c r="L24" s="8"/>
      <c r="M24" s="8"/>
      <c r="N24" s="8"/>
      <c r="O24" s="8"/>
    </row>
    <row r="25" spans="1:15" x14ac:dyDescent="0.2">
      <c r="A25" s="1"/>
      <c r="B25" s="1">
        <f>B24</f>
        <v>13</v>
      </c>
      <c r="C25" s="1">
        <f t="shared" ref="C25" si="16">C24</f>
        <v>9</v>
      </c>
      <c r="D25" s="1">
        <f t="shared" ref="D25" si="17">D24</f>
        <v>15</v>
      </c>
      <c r="E25" s="1">
        <f t="shared" ref="E25" si="18">E24</f>
        <v>14</v>
      </c>
      <c r="F25" s="12">
        <v>2050</v>
      </c>
      <c r="G25" s="3">
        <f>VLOOKUP($F25,RawData!$B:$AX,'Formatted Changes Table'!B25-1,FALSE)-VLOOKUP($F25,RawData!$B:$AX,'Formatted Changes Table'!$B25-1,FALSE)</f>
        <v>0</v>
      </c>
      <c r="H25" s="7">
        <f>VLOOKUP($F25,RawData!$B:$AX,'Formatted Changes Table'!C25-1,FALSE)-VLOOKUP($F25,RawData!$B:$AX,'Formatted Changes Table'!$B25-1,FALSE)</f>
        <v>-921.05751000001328</v>
      </c>
      <c r="I25" s="7">
        <f>VLOOKUP($F25,RawData!$B:$AX,'Formatted Changes Table'!D25-1,FALSE)-VLOOKUP($F25,RawData!$B:$AX,'Formatted Changes Table'!$B25-1,FALSE)</f>
        <v>-3335.9243900000001</v>
      </c>
      <c r="J25" s="16">
        <f>VLOOKUP($F25,RawData!$B:$AX,'Formatted Changes Table'!E25-1,FALSE)-VLOOKUP($F25,RawData!$B:$AX,'Formatted Changes Table'!$B25-1,FALSE)</f>
        <v>-20415.123540000001</v>
      </c>
      <c r="L25" s="8"/>
      <c r="M25" s="8"/>
      <c r="N25" s="8"/>
      <c r="O25" s="8"/>
    </row>
    <row r="26" spans="1:15" x14ac:dyDescent="0.2">
      <c r="A26" s="1" t="s">
        <v>75</v>
      </c>
      <c r="B26" s="1"/>
      <c r="C26" s="1"/>
      <c r="D26" s="1"/>
      <c r="E26" s="1"/>
      <c r="F26" s="11" t="s">
        <v>1</v>
      </c>
      <c r="G26" s="4"/>
      <c r="H26" s="6"/>
      <c r="I26" s="6"/>
      <c r="J26" s="6"/>
    </row>
    <row r="27" spans="1:15" x14ac:dyDescent="0.2">
      <c r="A27" s="1"/>
      <c r="B27" s="1">
        <v>30</v>
      </c>
      <c r="C27" s="1">
        <v>29</v>
      </c>
      <c r="D27" s="1">
        <v>28</v>
      </c>
      <c r="E27" s="1">
        <v>35</v>
      </c>
      <c r="F27" s="12">
        <v>2035</v>
      </c>
      <c r="G27" s="3">
        <f>VLOOKUP($F27,RawData!$B:$AX,'Formatted Changes Table'!B27-1,FALSE)-VLOOKUP($F27,RawData!$B:$AX,'Formatted Changes Table'!$B27-1,FALSE)</f>
        <v>0</v>
      </c>
      <c r="H27" s="7">
        <f>VLOOKUP($F27,RawData!$B:$AX,'Formatted Changes Table'!C27-1,FALSE)-VLOOKUP($F27,RawData!$B:$AX,'Formatted Changes Table'!$B27-1,FALSE)</f>
        <v>-184.53456000000006</v>
      </c>
      <c r="I27" s="7">
        <f>VLOOKUP($F27,RawData!$B:$AX,'Formatted Changes Table'!D27-1,FALSE)-VLOOKUP($F27,RawData!$B:$AX,'Formatted Changes Table'!$B27-1,FALSE)</f>
        <v>-315.0085200000176</v>
      </c>
      <c r="J27" s="16">
        <f>VLOOKUP($F27,RawData!$B:$AX,'Formatted Changes Table'!E27-1,FALSE)-VLOOKUP($F27,RawData!$B:$AX,'Formatted Changes Table'!$B27-1,FALSE)</f>
        <v>-1504.9677300000039</v>
      </c>
      <c r="L27" s="8"/>
      <c r="M27" s="8"/>
      <c r="N27" s="8"/>
      <c r="O27" s="8"/>
    </row>
    <row r="28" spans="1:15" x14ac:dyDescent="0.2">
      <c r="A28" s="1"/>
      <c r="B28" s="1">
        <f>B27</f>
        <v>30</v>
      </c>
      <c r="C28" s="1">
        <f t="shared" ref="C28" si="19">C27</f>
        <v>29</v>
      </c>
      <c r="D28" s="1">
        <f t="shared" ref="D28" si="20">D27</f>
        <v>28</v>
      </c>
      <c r="E28" s="1">
        <f t="shared" ref="E28" si="21">E27</f>
        <v>35</v>
      </c>
      <c r="F28" s="12">
        <v>2050</v>
      </c>
      <c r="G28" s="3">
        <f>VLOOKUP($F28,RawData!$B:$AX,'Formatted Changes Table'!B28-1,FALSE)-VLOOKUP($F28,RawData!$B:$AX,'Formatted Changes Table'!$B28-1,FALSE)</f>
        <v>0</v>
      </c>
      <c r="H28" s="7">
        <f>VLOOKUP($F28,RawData!$B:$AX,'Formatted Changes Table'!C28-1,FALSE)-VLOOKUP($F28,RawData!$B:$AX,'Formatted Changes Table'!$B28-1,FALSE)</f>
        <v>-214.86371099999815</v>
      </c>
      <c r="I28" s="7">
        <f>VLOOKUP($F28,RawData!$B:$AX,'Formatted Changes Table'!D28-1,FALSE)-VLOOKUP($F28,RawData!$B:$AX,'Formatted Changes Table'!$B28-1,FALSE)</f>
        <v>-750.22969000000012</v>
      </c>
      <c r="J28" s="16">
        <f>VLOOKUP($F28,RawData!$B:$AX,'Formatted Changes Table'!E28-1,FALSE)-VLOOKUP($F28,RawData!$B:$AX,'Formatted Changes Table'!$B28-1,FALSE)</f>
        <v>-4444.1599510000087</v>
      </c>
      <c r="L28" s="8"/>
      <c r="M28" s="8"/>
      <c r="N28" s="8"/>
      <c r="O28" s="8"/>
    </row>
    <row r="29" spans="1:15" x14ac:dyDescent="0.2">
      <c r="A29" s="1" t="s">
        <v>76</v>
      </c>
      <c r="B29" s="1"/>
      <c r="C29" s="1"/>
      <c r="D29" s="1"/>
      <c r="E29" s="1"/>
      <c r="F29" s="11" t="s">
        <v>3</v>
      </c>
      <c r="G29" s="4"/>
      <c r="H29" s="6"/>
      <c r="I29" s="6"/>
      <c r="J29" s="6"/>
    </row>
    <row r="30" spans="1:15" x14ac:dyDescent="0.2">
      <c r="A30" s="1"/>
      <c r="B30" s="1">
        <v>27</v>
      </c>
      <c r="C30" s="1">
        <v>25</v>
      </c>
      <c r="D30" s="1">
        <v>24</v>
      </c>
      <c r="E30" s="1">
        <v>23</v>
      </c>
      <c r="F30" s="12">
        <v>2035</v>
      </c>
      <c r="G30" s="3">
        <f>VLOOKUP($F30,RawData!$B:$AX,'Formatted Changes Table'!B30-1,FALSE)-VLOOKUP($F30,RawData!$B:$AX,'Formatted Changes Table'!$B30-1,FALSE)</f>
        <v>0</v>
      </c>
      <c r="H30" s="7">
        <f>VLOOKUP($F30,RawData!$B:$AX,'Formatted Changes Table'!C30-1,FALSE)-VLOOKUP($F30,RawData!$B:$AX,'Formatted Changes Table'!$B30-1,FALSE)</f>
        <v>-0.96631809999996676</v>
      </c>
      <c r="I30" s="7">
        <f>VLOOKUP($F30,RawData!$B:$AX,'Formatted Changes Table'!D30-1,FALSE)-VLOOKUP($F30,RawData!$B:$AX,'Formatted Changes Table'!$B30-1,FALSE)</f>
        <v>-1.7174282999999377</v>
      </c>
      <c r="J30" s="16">
        <f>VLOOKUP($F30,RawData!$B:$AX,'Formatted Changes Table'!E30-1,FALSE)-VLOOKUP($F30,RawData!$B:$AX,'Formatted Changes Table'!$B30-1,FALSE)</f>
        <v>-6.8311159000000998</v>
      </c>
      <c r="L30" s="8"/>
      <c r="M30" s="8"/>
      <c r="N30" s="8"/>
      <c r="O30" s="8"/>
    </row>
    <row r="31" spans="1:15" x14ac:dyDescent="0.2">
      <c r="A31" s="1"/>
      <c r="B31" s="1">
        <f>B30</f>
        <v>27</v>
      </c>
      <c r="C31" s="1">
        <f t="shared" ref="C31" si="22">C30</f>
        <v>25</v>
      </c>
      <c r="D31" s="1">
        <f t="shared" ref="D31" si="23">D30</f>
        <v>24</v>
      </c>
      <c r="E31" s="1">
        <f t="shared" ref="E31" si="24">E30</f>
        <v>23</v>
      </c>
      <c r="F31" s="12">
        <v>2050</v>
      </c>
      <c r="G31" s="3">
        <f>VLOOKUP($F31,RawData!$B:$AX,'Formatted Changes Table'!B31-1,FALSE)-VLOOKUP($F31,RawData!$B:$AX,'Formatted Changes Table'!$B31-1,FALSE)</f>
        <v>0</v>
      </c>
      <c r="H31" s="7">
        <f>VLOOKUP($F31,RawData!$B:$AX,'Formatted Changes Table'!C31-1,FALSE)-VLOOKUP($F31,RawData!$B:$AX,'Formatted Changes Table'!$B31-1,FALSE)</f>
        <v>-1.8845060700000431</v>
      </c>
      <c r="I31" s="7">
        <f>VLOOKUP($F31,RawData!$B:$AX,'Formatted Changes Table'!D31-1,FALSE)-VLOOKUP($F31,RawData!$B:$AX,'Formatted Changes Table'!$B31-1,FALSE)</f>
        <v>-5.8777207900000121</v>
      </c>
      <c r="J31" s="16">
        <f>VLOOKUP($F31,RawData!$B:$AX,'Formatted Changes Table'!E31-1,FALSE)-VLOOKUP($F31,RawData!$B:$AX,'Formatted Changes Table'!$B31-1,FALSE)</f>
        <v>-31.115484250000009</v>
      </c>
      <c r="L31" s="8"/>
      <c r="M31" s="8"/>
      <c r="N31" s="8"/>
      <c r="O31" s="8"/>
    </row>
    <row r="32" spans="1:15" x14ac:dyDescent="0.2">
      <c r="A32" s="1" t="s">
        <v>77</v>
      </c>
      <c r="B32" s="1"/>
      <c r="C32" s="1"/>
      <c r="D32" s="1"/>
      <c r="E32" s="1"/>
      <c r="F32" s="11" t="s">
        <v>8</v>
      </c>
      <c r="G32" s="4"/>
      <c r="H32" s="6"/>
      <c r="I32" s="6"/>
      <c r="J32" s="6"/>
    </row>
    <row r="33" spans="1:15" x14ac:dyDescent="0.2">
      <c r="A33" s="1"/>
      <c r="B33" s="1">
        <v>36</v>
      </c>
      <c r="C33" s="1">
        <v>16</v>
      </c>
      <c r="D33" s="1">
        <v>3</v>
      </c>
      <c r="E33" s="1">
        <v>8</v>
      </c>
      <c r="F33" s="12">
        <v>2035</v>
      </c>
      <c r="G33" s="3">
        <f>VLOOKUP($F33,RawData!$B:$AX,'Formatted Changes Table'!B33-1,FALSE)-VLOOKUP($F33,RawData!$B:$AX,'Formatted Changes Table'!$B33-1,FALSE)</f>
        <v>0</v>
      </c>
      <c r="H33" s="7">
        <f>VLOOKUP($F33,RawData!$B:$AX,'Formatted Changes Table'!C33-1,FALSE)-VLOOKUP($F33,RawData!$B:$AX,'Formatted Changes Table'!$B33-1,FALSE)</f>
        <v>-0.91258200000004308</v>
      </c>
      <c r="I33" s="7">
        <f>VLOOKUP($F33,RawData!$B:$AX,'Formatted Changes Table'!D33-1,FALSE)-VLOOKUP($F33,RawData!$B:$AX,'Formatted Changes Table'!$B33-1,FALSE)</f>
        <v>-1.624239100000068</v>
      </c>
      <c r="J33" s="16">
        <f>VLOOKUP($F33,RawData!$B:$AX,'Formatted Changes Table'!E33-1,FALSE)-VLOOKUP($F33,RawData!$B:$AX,'Formatted Changes Table'!$B33-1,FALSE)</f>
        <v>-6.4384957000000895</v>
      </c>
      <c r="L33" s="8"/>
      <c r="M33" s="8"/>
      <c r="N33" s="8"/>
      <c r="O33" s="8"/>
    </row>
    <row r="34" spans="1:15" x14ac:dyDescent="0.2">
      <c r="A34" s="1"/>
      <c r="B34" s="1">
        <f>B33</f>
        <v>36</v>
      </c>
      <c r="C34" s="1">
        <f t="shared" ref="C34" si="25">C33</f>
        <v>16</v>
      </c>
      <c r="D34" s="1">
        <f t="shared" ref="D34" si="26">D33</f>
        <v>3</v>
      </c>
      <c r="E34" s="1">
        <f t="shared" ref="E34" si="27">E33</f>
        <v>8</v>
      </c>
      <c r="F34" s="12">
        <v>2050</v>
      </c>
      <c r="G34" s="3">
        <f>VLOOKUP($F34,RawData!$B:$AX,'Formatted Changes Table'!B34-1,FALSE)-VLOOKUP($F34,RawData!$B:$AX,'Formatted Changes Table'!$B34-1,FALSE)</f>
        <v>0</v>
      </c>
      <c r="H34" s="7">
        <f>VLOOKUP($F34,RawData!$B:$AX,'Formatted Changes Table'!C34-1,FALSE)-VLOOKUP($F34,RawData!$B:$AX,'Formatted Changes Table'!$B34-1,FALSE)</f>
        <v>-1.7808231100000285</v>
      </c>
      <c r="I34" s="7">
        <f>VLOOKUP($F34,RawData!$B:$AX,'Formatted Changes Table'!D34-1,FALSE)-VLOOKUP($F34,RawData!$B:$AX,'Formatted Changes Table'!$B34-1,FALSE)</f>
        <v>-5.5531974100000525</v>
      </c>
      <c r="J34" s="16">
        <f>VLOOKUP($F34,RawData!$B:$AX,'Formatted Changes Table'!E34-1,FALSE)-VLOOKUP($F34,RawData!$B:$AX,'Formatted Changes Table'!$B34-1,FALSE)</f>
        <v>-29.31979232000009</v>
      </c>
      <c r="L34" s="8"/>
      <c r="M34" s="8"/>
      <c r="N34" s="8"/>
      <c r="O34" s="8"/>
    </row>
    <row r="35" spans="1:15" x14ac:dyDescent="0.2">
      <c r="A35" s="1" t="s">
        <v>78</v>
      </c>
      <c r="B35" s="1"/>
      <c r="C35" s="1"/>
      <c r="D35" s="1"/>
      <c r="E35" s="1"/>
      <c r="F35" s="11" t="s">
        <v>4</v>
      </c>
      <c r="G35" s="4"/>
      <c r="H35" s="6"/>
      <c r="I35" s="6"/>
      <c r="J35" s="6"/>
    </row>
    <row r="36" spans="1:15" x14ac:dyDescent="0.2">
      <c r="A36" s="1"/>
      <c r="B36" s="1">
        <v>38</v>
      </c>
      <c r="C36" s="1">
        <v>50</v>
      </c>
      <c r="D36" s="1">
        <v>49</v>
      </c>
      <c r="E36" s="1">
        <v>48</v>
      </c>
      <c r="F36" s="12">
        <v>2035</v>
      </c>
      <c r="G36" s="3">
        <f>VLOOKUP($F36,RawData!$B:$AX,'Formatted Changes Table'!B36-1,FALSE)-VLOOKUP($F36,RawData!$B:$AX,'Formatted Changes Table'!$B36-1,FALSE)</f>
        <v>0</v>
      </c>
      <c r="H36" s="7">
        <f>VLOOKUP($F36,RawData!$B:$AX,'Formatted Changes Table'!C36-1,FALSE)-VLOOKUP($F36,RawData!$B:$AX,'Formatted Changes Table'!$B36-1,FALSE)</f>
        <v>-4.0089919000001828</v>
      </c>
      <c r="I36" s="7">
        <f>VLOOKUP($F36,RawData!$B:$AX,'Formatted Changes Table'!D36-1,FALSE)-VLOOKUP($F36,RawData!$B:$AX,'Formatted Changes Table'!$B36-1,FALSE)</f>
        <v>-7.0917296000002352</v>
      </c>
      <c r="J36" s="16">
        <f>VLOOKUP($F36,RawData!$B:$AX,'Formatted Changes Table'!E36-1,FALSE)-VLOOKUP($F36,RawData!$B:$AX,'Formatted Changes Table'!$B36-1,FALSE)</f>
        <v>-28.947427300000072</v>
      </c>
      <c r="L36" s="8"/>
      <c r="M36" s="8"/>
      <c r="N36" s="8"/>
      <c r="O36" s="8"/>
    </row>
    <row r="37" spans="1:15" x14ac:dyDescent="0.2">
      <c r="A37" s="1"/>
      <c r="B37" s="1">
        <f>B36</f>
        <v>38</v>
      </c>
      <c r="C37" s="1">
        <f t="shared" ref="C37" si="28">C36</f>
        <v>50</v>
      </c>
      <c r="D37" s="1">
        <f t="shared" ref="D37" si="29">D36</f>
        <v>49</v>
      </c>
      <c r="E37" s="1">
        <f t="shared" ref="E37" si="30">E36</f>
        <v>48</v>
      </c>
      <c r="F37" s="12">
        <v>2050</v>
      </c>
      <c r="G37" s="3">
        <f>VLOOKUP($F37,RawData!$B:$AX,'Formatted Changes Table'!B37-1,FALSE)-VLOOKUP($F37,RawData!$B:$AX,'Formatted Changes Table'!$B37-1,FALSE)</f>
        <v>0</v>
      </c>
      <c r="H37" s="7">
        <f>VLOOKUP($F37,RawData!$B:$AX,'Formatted Changes Table'!C37-1,FALSE)-VLOOKUP($F37,RawData!$B:$AX,'Formatted Changes Table'!$B37-1,FALSE)</f>
        <v>-7.3549887999997736</v>
      </c>
      <c r="I37" s="7">
        <f>VLOOKUP($F37,RawData!$B:$AX,'Formatted Changes Table'!D37-1,FALSE)-VLOOKUP($F37,RawData!$B:$AX,'Formatted Changes Table'!$B37-1,FALSE)</f>
        <v>-23.199237499999526</v>
      </c>
      <c r="J37" s="16">
        <f>VLOOKUP($F37,RawData!$B:$AX,'Formatted Changes Table'!E37-1,FALSE)-VLOOKUP($F37,RawData!$B:$AX,'Formatted Changes Table'!$B37-1,FALSE)</f>
        <v>-124.07408779999969</v>
      </c>
      <c r="L37" s="8"/>
      <c r="M37" s="8"/>
      <c r="N37" s="8"/>
      <c r="O37" s="8"/>
    </row>
    <row r="38" spans="1:15" x14ac:dyDescent="0.2">
      <c r="A38" s="1" t="s">
        <v>79</v>
      </c>
      <c r="B38" s="1"/>
      <c r="C38" s="1"/>
      <c r="D38" s="1"/>
      <c r="E38" s="1"/>
      <c r="F38" s="11" t="s">
        <v>2</v>
      </c>
      <c r="G38" s="4"/>
      <c r="H38" s="6"/>
      <c r="I38" s="6"/>
      <c r="J38" s="6"/>
    </row>
    <row r="39" spans="1:15" x14ac:dyDescent="0.2">
      <c r="A39" s="1"/>
      <c r="B39" s="1">
        <v>47</v>
      </c>
      <c r="C39" s="1">
        <v>46</v>
      </c>
      <c r="D39" s="1">
        <v>45</v>
      </c>
      <c r="E39" s="1">
        <v>44</v>
      </c>
      <c r="F39" s="12">
        <v>2035</v>
      </c>
      <c r="G39" s="3">
        <f>VLOOKUP($F39,RawData!$B:$AX,'Formatted Changes Table'!B39-1,FALSE)-VLOOKUP($F39,RawData!$B:$AX,'Formatted Changes Table'!$B39-1,FALSE)</f>
        <v>0</v>
      </c>
      <c r="H39" s="7">
        <f>VLOOKUP($F39,RawData!$B:$AX,'Formatted Changes Table'!C39-1,FALSE)-VLOOKUP($F39,RawData!$B:$AX,'Formatted Changes Table'!$B39-1,FALSE)</f>
        <v>-0.40914564999997083</v>
      </c>
      <c r="I39" s="7">
        <f>VLOOKUP($F39,RawData!$B:$AX,'Formatted Changes Table'!D39-1,FALSE)-VLOOKUP($F39,RawData!$B:$AX,'Formatted Changes Table'!$B39-1,FALSE)</f>
        <v>-0.72767854999995052</v>
      </c>
      <c r="J39" s="16">
        <f>VLOOKUP($F39,RawData!$B:$AX,'Formatted Changes Table'!E39-1,FALSE)-VLOOKUP($F39,RawData!$B:$AX,'Formatted Changes Table'!$B39-1,FALSE)</f>
        <v>-2.8932617499999651</v>
      </c>
      <c r="L39" s="8"/>
      <c r="M39" s="8"/>
      <c r="N39" s="8"/>
      <c r="O39" s="8"/>
    </row>
    <row r="40" spans="1:15" x14ac:dyDescent="0.2">
      <c r="B40" s="1">
        <f>B39</f>
        <v>47</v>
      </c>
      <c r="C40" s="1">
        <f t="shared" ref="C40" si="31">C39</f>
        <v>46</v>
      </c>
      <c r="D40" s="1">
        <f t="shared" ref="D40" si="32">D39</f>
        <v>45</v>
      </c>
      <c r="E40" s="1">
        <f t="shared" ref="E40" si="33">E39</f>
        <v>44</v>
      </c>
      <c r="F40" s="12">
        <v>2050</v>
      </c>
      <c r="G40" s="3">
        <f>VLOOKUP($F40,RawData!$B:$AX,'Formatted Changes Table'!B40-1,FALSE)-VLOOKUP($F40,RawData!$B:$AX,'Formatted Changes Table'!$B40-1,FALSE)</f>
        <v>0</v>
      </c>
      <c r="H40" s="7">
        <f>VLOOKUP($F40,RawData!$B:$AX,'Formatted Changes Table'!C40-1,FALSE)-VLOOKUP($F40,RawData!$B:$AX,'Formatted Changes Table'!$B40-1,FALSE)</f>
        <v>-0.79502793999998289</v>
      </c>
      <c r="I40" s="7">
        <f>VLOOKUP($F40,RawData!$B:$AX,'Formatted Changes Table'!D40-1,FALSE)-VLOOKUP($F40,RawData!$B:$AX,'Formatted Changes Table'!$B40-1,FALSE)</f>
        <v>-2.4810659700000031</v>
      </c>
      <c r="J40" s="16">
        <f>VLOOKUP($F40,RawData!$B:$AX,'Formatted Changes Table'!E40-1,FALSE)-VLOOKUP($F40,RawData!$B:$AX,'Formatted Changes Table'!$B40-1,FALSE)</f>
        <v>-13.116795310000015</v>
      </c>
      <c r="L40" s="8"/>
      <c r="M40" s="8"/>
      <c r="N40" s="8"/>
      <c r="O40" s="8"/>
    </row>
    <row r="41" spans="1:15" x14ac:dyDescent="0.2">
      <c r="F41" s="20" t="s">
        <v>15</v>
      </c>
      <c r="G41" s="20"/>
      <c r="H41" s="20"/>
      <c r="I41" s="20"/>
      <c r="J41" s="20"/>
    </row>
    <row r="42" spans="1:15" ht="31.5" customHeight="1" x14ac:dyDescent="0.2">
      <c r="F42" s="19" t="s">
        <v>16</v>
      </c>
      <c r="G42" s="19"/>
      <c r="H42" s="19"/>
      <c r="I42" s="19"/>
      <c r="J42" s="19"/>
    </row>
    <row r="43" spans="1:15" ht="55.5" customHeight="1" x14ac:dyDescent="0.2">
      <c r="F43" s="18" t="s">
        <v>17</v>
      </c>
      <c r="G43" s="18"/>
      <c r="H43" s="18"/>
      <c r="I43" s="18"/>
      <c r="J43" s="18"/>
    </row>
    <row r="46" spans="1:15" x14ac:dyDescent="0.2">
      <c r="F46" s="11" t="s">
        <v>6</v>
      </c>
      <c r="G46" s="4"/>
      <c r="H46" s="6"/>
      <c r="I46" s="6"/>
      <c r="J46" s="6"/>
      <c r="K46" s="10" t="s">
        <v>18</v>
      </c>
    </row>
    <row r="47" spans="1:15" x14ac:dyDescent="0.2">
      <c r="B47" s="1" t="str">
        <f>F46</f>
        <v>Premature mortality (Lepeule et al. 2012)</v>
      </c>
      <c r="C47" s="1"/>
      <c r="D47" s="1"/>
      <c r="E47" s="1"/>
      <c r="F47" s="12">
        <v>2035</v>
      </c>
      <c r="G47" s="3" t="e">
        <f ca="1">SUM(SUMIFS(INDIRECT("RawData!"&amp;H$2),RawData!#REF!,'Formatted Changes Table'!#REF!,RawData!#REF!,'Formatted Changes Table'!$B47,RawData!#REF!,"Truck",RawData!#REF!,"Mobile Sources"),SUMIFS(INDIRECT("RawData!"&amp;H$2),RawData!#REF!,'Formatted Changes Table'!#REF!,RawData!#REF!,'Formatted Changes Table'!$B47,RawData!#REF!,"Truck",RawData!#REF!,"Stationary Sources"),SUMIFS(INDIRECT("RawData!"&amp;H$2),RawData!#REF!,'Formatted Changes Table'!#REF!,RawData!#REF!,'Formatted Changes Table'!$B47,RawData!#REF!,"Car",RawData!#REF!,"Mobile Sources"),SUMIFS(INDIRECT("RawData!"&amp;H$2),RawData!#REF!,'Formatted Changes Table'!#REF!,RawData!#REF!,'Formatted Changes Table'!$B47,RawData!#REF!,"Car",RawData!#REF!,"Stationary Sources"))</f>
        <v>#REF!</v>
      </c>
      <c r="H47" s="7" t="e">
        <f ca="1">SUM(SUMIFS(INDIRECT("RawData!"&amp;I$2),RawData!#REF!,'Formatted Changes Table'!#REF!,RawData!#REF!,'Formatted Changes Table'!$B47,RawData!#REF!,"Truck",RawData!#REF!,"Mobile Sources"),SUMIFS(INDIRECT("RawData!"&amp;I$2),RawData!#REF!,'Formatted Changes Table'!#REF!,RawData!#REF!,'Formatted Changes Table'!$B47,RawData!#REF!,"Truck",RawData!#REF!,"Stationary Sources"),SUMIFS(INDIRECT("RawData!"&amp;I$2),RawData!#REF!,'Formatted Changes Table'!#REF!,RawData!#REF!,'Formatted Changes Table'!$B47,RawData!#REF!,"Car",RawData!#REF!,"Mobile Sources"),SUMIFS(INDIRECT("RawData!"&amp;I$2),RawData!#REF!,'Formatted Changes Table'!#REF!,RawData!#REF!,'Formatted Changes Table'!$B47,RawData!#REF!,"Car",RawData!#REF!,"Stationary Sources"))</f>
        <v>#REF!</v>
      </c>
      <c r="I47" s="7" t="e">
        <f ca="1">SUM(SUMIFS(INDIRECT("RawData!"&amp;J$2),RawData!#REF!,'Formatted Changes Table'!#REF!,RawData!#REF!,'Formatted Changes Table'!$B47,RawData!#REF!,"Truck",RawData!#REF!,"Mobile Sources"),SUMIFS(INDIRECT("RawData!"&amp;J$2),RawData!#REF!,'Formatted Changes Table'!#REF!,RawData!#REF!,'Formatted Changes Table'!$B47,RawData!#REF!,"Truck",RawData!#REF!,"Stationary Sources"),SUMIFS(INDIRECT("RawData!"&amp;J$2),RawData!#REF!,'Formatted Changes Table'!#REF!,RawData!#REF!,'Formatted Changes Table'!$B47,RawData!#REF!,"Car",RawData!#REF!,"Mobile Sources"),SUMIFS(INDIRECT("RawData!"&amp;J$2),RawData!#REF!,'Formatted Changes Table'!#REF!,RawData!#REF!,'Formatted Changes Table'!$B47,RawData!#REF!,"Car",RawData!#REF!,"Stationary Sources"))</f>
        <v>#REF!</v>
      </c>
      <c r="J47" s="16" t="e">
        <f ca="1">SUM(SUMIFS(INDIRECT("RawData!"&amp;J$2),RawData!#REF!,'Formatted Changes Table'!$B47,RawData!#REF!,'Formatted Changes Table'!$F47,RawData!#REF!,"Truck",RawData!#REF!,"Mobile Sources"),SUMIFS(INDIRECT("RawData!"&amp;J$2),RawData!#REF!,'Formatted Changes Table'!$B47,RawData!#REF!,'Formatted Changes Table'!$F47,RawData!#REF!,"Truck",RawData!#REF!,"Stationary Sources"),SUMIFS(INDIRECT("RawData!"&amp;J$2),RawData!#REF!,'Formatted Changes Table'!$B47,RawData!#REF!,'Formatted Changes Table'!$F47,RawData!#REF!,"Car",RawData!#REF!,"Mobile Sources"),SUMIFS(INDIRECT("RawData!"&amp;J$2),RawData!#REF!,'Formatted Changes Table'!$B47,RawData!#REF!,'Formatted Changes Table'!$F47,RawData!#REF!,"Car",RawData!#REF!,"Stationary Sources"))</f>
        <v>#REF!</v>
      </c>
    </row>
    <row r="48" spans="1:15" x14ac:dyDescent="0.2">
      <c r="B48" s="1" t="str">
        <f>F46</f>
        <v>Premature mortality (Lepeule et al. 2012)</v>
      </c>
      <c r="C48" s="1"/>
      <c r="D48" s="1"/>
      <c r="E48" s="1"/>
      <c r="F48" s="12">
        <v>2050</v>
      </c>
      <c r="G48" s="3" t="e">
        <f ca="1">SUM(SUMIFS(INDIRECT("RawData!"&amp;H$2),RawData!#REF!,'Formatted Changes Table'!#REF!,RawData!#REF!,'Formatted Changes Table'!$B48,RawData!#REF!,"Truck",RawData!#REF!,"Mobile Sources"),SUMIFS(INDIRECT("RawData!"&amp;H$2),RawData!#REF!,'Formatted Changes Table'!#REF!,RawData!#REF!,'Formatted Changes Table'!$B48,RawData!#REF!,"Truck",RawData!#REF!,"Stationary Sources"),SUMIFS(INDIRECT("RawData!"&amp;H$2),RawData!#REF!,'Formatted Changes Table'!#REF!,RawData!#REF!,'Formatted Changes Table'!$B48,RawData!#REF!,"Car",RawData!#REF!,"Mobile Sources"),SUMIFS(INDIRECT("RawData!"&amp;H$2),RawData!#REF!,'Formatted Changes Table'!#REF!,RawData!#REF!,'Formatted Changes Table'!$B48,RawData!#REF!,"Car",RawData!#REF!,"Stationary Sources"))</f>
        <v>#REF!</v>
      </c>
      <c r="H48" s="7" t="e">
        <f ca="1">SUM(SUMIFS(INDIRECT("RawData!"&amp;I$2),RawData!#REF!,'Formatted Changes Table'!#REF!,RawData!#REF!,'Formatted Changes Table'!$B48,RawData!#REF!,"Truck",RawData!#REF!,"Mobile Sources"),SUMIFS(INDIRECT("RawData!"&amp;I$2),RawData!#REF!,'Formatted Changes Table'!#REF!,RawData!#REF!,'Formatted Changes Table'!$B48,RawData!#REF!,"Truck",RawData!#REF!,"Stationary Sources"),SUMIFS(INDIRECT("RawData!"&amp;I$2),RawData!#REF!,'Formatted Changes Table'!#REF!,RawData!#REF!,'Formatted Changes Table'!$B48,RawData!#REF!,"Car",RawData!#REF!,"Mobile Sources"),SUMIFS(INDIRECT("RawData!"&amp;I$2),RawData!#REF!,'Formatted Changes Table'!#REF!,RawData!#REF!,'Formatted Changes Table'!$B48,RawData!#REF!,"Car",RawData!#REF!,"Stationary Sources"))</f>
        <v>#REF!</v>
      </c>
      <c r="I48" s="7" t="e">
        <f ca="1">SUM(SUMIFS(INDIRECT("RawData!"&amp;J$2),RawData!#REF!,'Formatted Changes Table'!#REF!,RawData!#REF!,'Formatted Changes Table'!$B48,RawData!#REF!,"Truck",RawData!#REF!,"Mobile Sources"),SUMIFS(INDIRECT("RawData!"&amp;J$2),RawData!#REF!,'Formatted Changes Table'!#REF!,RawData!#REF!,'Formatted Changes Table'!$B48,RawData!#REF!,"Truck",RawData!#REF!,"Stationary Sources"),SUMIFS(INDIRECT("RawData!"&amp;J$2),RawData!#REF!,'Formatted Changes Table'!#REF!,RawData!#REF!,'Formatted Changes Table'!$B48,RawData!#REF!,"Car",RawData!#REF!,"Mobile Sources"),SUMIFS(INDIRECT("RawData!"&amp;J$2),RawData!#REF!,'Formatted Changes Table'!#REF!,RawData!#REF!,'Formatted Changes Table'!$B48,RawData!#REF!,"Car",RawData!#REF!,"Stationary Sources"))</f>
        <v>#REF!</v>
      </c>
      <c r="J48" s="16" t="e">
        <f ca="1">SUM(SUMIFS(INDIRECT("RawData!"&amp;J$2),RawData!#REF!,'Formatted Changes Table'!$B48,RawData!#REF!,'Formatted Changes Table'!$F48,RawData!#REF!,"Truck",RawData!#REF!,"Mobile Sources"),SUMIFS(INDIRECT("RawData!"&amp;J$2),RawData!#REF!,'Formatted Changes Table'!$B48,RawData!#REF!,'Formatted Changes Table'!$F48,RawData!#REF!,"Truck",RawData!#REF!,"Stationary Sources"),SUMIFS(INDIRECT("RawData!"&amp;J$2),RawData!#REF!,'Formatted Changes Table'!$B48,RawData!#REF!,'Formatted Changes Table'!$F48,RawData!#REF!,"Car",RawData!#REF!,"Mobile Sources"),SUMIFS(INDIRECT("RawData!"&amp;J$2),RawData!#REF!,'Formatted Changes Table'!$B48,RawData!#REF!,'Formatted Changes Table'!$F48,RawData!#REF!,"Car",RawData!#REF!,"Stationary Sources"))</f>
        <v>#REF!</v>
      </c>
    </row>
  </sheetData>
  <mergeCells count="4">
    <mergeCell ref="F43:J43"/>
    <mergeCell ref="F42:J42"/>
    <mergeCell ref="F41:J41"/>
    <mergeCell ref="F3:J3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67560245691448BE983DF1D6134782" ma:contentTypeVersion="5" ma:contentTypeDescription="Create a new document." ma:contentTypeScope="" ma:versionID="d27778e11e5fc74c8f315331219eb63e">
  <xsd:schema xmlns:xsd="http://www.w3.org/2001/XMLSchema" xmlns:xs="http://www.w3.org/2001/XMLSchema" xmlns:p="http://schemas.microsoft.com/office/2006/metadata/properties" xmlns:ns2="7e32015e-0ffe-49b8-92ae-b8ce6fb0b285" xmlns:ns3="eb46a62a-161d-48d3-9b54-b42c8dfa8c78" targetNamespace="http://schemas.microsoft.com/office/2006/metadata/properties" ma:root="true" ma:fieldsID="5bc22f69ffa96a1888787dddfed1ae1b" ns2:_="" ns3:_="">
    <xsd:import namespace="7e32015e-0ffe-49b8-92ae-b8ce6fb0b285"/>
    <xsd:import namespace="eb46a62a-161d-48d3-9b54-b42c8dfa8c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32015e-0ffe-49b8-92ae-b8ce6fb0b2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46a62a-161d-48d3-9b54-b42c8dfa8c7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B4B65E-664B-4951-BB44-971E8DA90EC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479F6C2-2DF5-4766-81F5-52C0228542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535695-0184-4097-961B-E7FE979665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RawData</vt:lpstr>
      <vt:lpstr>Formatted Changes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Holder, Chris</dc:creator>
  <cp:lastModifiedBy>Nagabhushana, Vinay (NHTSA)</cp:lastModifiedBy>
  <dcterms:created xsi:type="dcterms:W3CDTF">2021-04-15T13:10:26Z</dcterms:created>
  <dcterms:modified xsi:type="dcterms:W3CDTF">2023-10-04T17:34:27Z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0x0101005B67560245691448BE983DF1D6134782</vt:lpwstr>
  </property>
</Properties>
</file>