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:\CAFEDEV\Mass Reduction\"/>
    </mc:Choice>
  </mc:AlternateContent>
  <xr:revisionPtr revIDLastSave="0" documentId="8_{364962B0-C9BF-4969-878E-694F89D4BC6E}" xr6:coauthVersionLast="47" xr6:coauthVersionMax="47" xr10:uidLastSave="{00000000-0000-0000-0000-000000000000}"/>
  <bookViews>
    <workbookView xWindow="1140" yWindow="1140" windowWidth="14400" windowHeight="7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D16" i="1"/>
  <c r="D15" i="1"/>
  <c r="C16" i="1"/>
  <c r="C15" i="1"/>
  <c r="C19" i="1" s="1"/>
  <c r="B16" i="1"/>
  <c r="B15" i="1"/>
  <c r="C6" i="1"/>
  <c r="D6" i="1" s="1"/>
  <c r="E6" i="1" s="1"/>
  <c r="C5" i="1"/>
  <c r="D5" i="1" s="1"/>
  <c r="E5" i="1" s="1"/>
  <c r="F6" i="1" l="1"/>
  <c r="D21" i="1" s="1"/>
  <c r="F5" i="1"/>
  <c r="B20" i="1" s="1"/>
  <c r="E20" i="1"/>
  <c r="D20" i="1"/>
  <c r="B19" i="1"/>
  <c r="D19" i="1"/>
  <c r="E19" i="1"/>
  <c r="E21" i="1" l="1"/>
  <c r="E25" i="1" s="1"/>
  <c r="E30" i="1" s="1"/>
  <c r="E34" i="1" s="1"/>
  <c r="B21" i="1"/>
  <c r="C21" i="1"/>
  <c r="C25" i="1" s="1"/>
  <c r="C30" i="1" s="1"/>
  <c r="C34" i="1" s="1"/>
  <c r="C20" i="1"/>
  <c r="C24" i="1" s="1"/>
  <c r="C29" i="1" s="1"/>
  <c r="C33" i="1" s="1"/>
  <c r="E24" i="1"/>
  <c r="E29" i="1" s="1"/>
  <c r="E33" i="1" s="1"/>
  <c r="B24" i="1"/>
  <c r="B29" i="1" s="1"/>
  <c r="B33" i="1" s="1"/>
  <c r="B25" i="1"/>
  <c r="B30" i="1" s="1"/>
  <c r="B34" i="1" s="1"/>
  <c r="D24" i="1"/>
  <c r="D29" i="1" s="1"/>
  <c r="D33" i="1" s="1"/>
  <c r="D25" i="1"/>
  <c r="D30" i="1" s="1"/>
  <c r="D34" i="1" s="1"/>
</calcChain>
</file>

<file path=xl/sharedStrings.xml><?xml version="1.0" encoding="utf-8"?>
<sst xmlns="http://schemas.openxmlformats.org/spreadsheetml/2006/main" count="30" uniqueCount="22">
  <si>
    <t>MR0 weight (lbs.)</t>
  </si>
  <si>
    <t>Glider Share</t>
  </si>
  <si>
    <t>Glider Share Reduction</t>
  </si>
  <si>
    <t>Curb lbs. Reduction</t>
  </si>
  <si>
    <t>MR5</t>
  </si>
  <si>
    <t>MR6</t>
  </si>
  <si>
    <t>Curb share Reduction</t>
  </si>
  <si>
    <t>Assume Carbon Fiber Part weight vs. High Strength Steel weight (%)</t>
  </si>
  <si>
    <t>HSS</t>
  </si>
  <si>
    <t>Comp</t>
  </si>
  <si>
    <t>TOTAL COST, Material, $/kg</t>
  </si>
  <si>
    <t>TOTAL COST, Material, $/lbs</t>
  </si>
  <si>
    <t>Total Cost of MR5/MR6 on 4000 lbs MR0 Vehicle</t>
  </si>
  <si>
    <t>MR0</t>
  </si>
  <si>
    <t>lbs. hss replaced</t>
  </si>
  <si>
    <t>lbs. cf used</t>
  </si>
  <si>
    <t>Add RPE @ 1.5x</t>
  </si>
  <si>
    <t>RPE  Costs</t>
  </si>
  <si>
    <t>Price per pound saved</t>
  </si>
  <si>
    <t>$/lbs saved. MR5</t>
  </si>
  <si>
    <t>$/lbs saved. MR6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</si>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</sst>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0.00000%"/>
    <numFmt numFmtId="166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6" fontId="0" fillId="0" borderId="0" xfId="0" applyNumberFormat="1"/>
    <xf numFmtId="1" fontId="0" fillId="0" borderId="0" xfId="0" applyNumberFormat="1"/>
    <xf numFmtId="9" fontId="0" fillId="0" borderId="0" xfId="2" applyFont="1"/>
    <xf numFmtId="44" fontId="0" fillId="0" borderId="0" xfId="1" applyNumberFormat="1" applyFont="1"/>
    <xf numFmtId="44" fontId="0" fillId="0" borderId="0" xfId="0" applyNumberFormat="1"/>
    <xf numFmtId="0" fontId="0" fillId="2" borderId="0" xfId="0" applyFill="1"/>
    <xf numFmtId="44" fontId="0" fillId="2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90" zoomScaleNormal="90" workbookViewId="0">
      <selection activeCell="B20" sqref="B20"/>
    </sheetView>
  </sheetViews>
  <sheetFormatPr defaultRowHeight="14.5" x14ac:dyDescent="0.35"/>
  <cols>
    <col min="1" max="1" width="43.7265625" bestFit="1" customWidth="1"/>
    <col min="2" max="2" width="12.7265625" customWidth="1"/>
    <col min="3" max="3" width="11.453125" customWidth="1"/>
    <col min="4" max="4" width="11.54296875" bestFit="1" customWidth="1"/>
    <col min="5" max="5" width="15.7265625" bestFit="1" customWidth="1"/>
    <col min="6" max="6" width="10.81640625" bestFit="1" customWidth="1"/>
  </cols>
  <sheetData>
    <row r="1" spans="1:9" x14ac:dyDescent="0.35">
      <c r="A1" t="s">
        <v>0</v>
      </c>
      <c r="B1">
        <v>4000</v>
      </c>
    </row>
    <row r="2" spans="1:9" x14ac:dyDescent="0.35">
      <c r="A2" t="s">
        <v>1</v>
      </c>
      <c r="B2" s="1">
        <v>0.71</v>
      </c>
    </row>
    <row r="4" spans="1:9" ht="29" x14ac:dyDescent="0.35">
      <c r="B4" s="4" t="s">
        <v>2</v>
      </c>
      <c r="C4" s="5" t="s">
        <v>6</v>
      </c>
      <c r="D4" s="4" t="s">
        <v>3</v>
      </c>
      <c r="E4" t="s">
        <v>14</v>
      </c>
      <c r="F4" t="s">
        <v>15</v>
      </c>
    </row>
    <row r="5" spans="1:9" x14ac:dyDescent="0.35">
      <c r="A5" t="s">
        <v>4</v>
      </c>
      <c r="B5" s="1">
        <v>0.2</v>
      </c>
      <c r="C5" s="6">
        <f>B5*B2</f>
        <v>0.14199999999999999</v>
      </c>
      <c r="D5" s="7">
        <f>C5*B1</f>
        <v>568</v>
      </c>
      <c r="E5">
        <f>D5/B8</f>
        <v>1136</v>
      </c>
      <c r="F5">
        <f>E5*B8</f>
        <v>568</v>
      </c>
    </row>
    <row r="6" spans="1:9" x14ac:dyDescent="0.35">
      <c r="A6" t="s">
        <v>5</v>
      </c>
      <c r="B6" s="1">
        <v>0.28199999999999997</v>
      </c>
      <c r="C6" s="2">
        <f>B6*B2</f>
        <v>0.20021999999999998</v>
      </c>
      <c r="D6" s="7">
        <f>C6*B1</f>
        <v>800.87999999999988</v>
      </c>
      <c r="E6">
        <f>D6/B8</f>
        <v>1601.7599999999998</v>
      </c>
      <c r="F6">
        <f>E6*B8</f>
        <v>800.87999999999988</v>
      </c>
    </row>
    <row r="8" spans="1:9" ht="29" x14ac:dyDescent="0.35">
      <c r="A8" s="3" t="s">
        <v>7</v>
      </c>
      <c r="B8" s="8">
        <v>0.5</v>
      </c>
    </row>
    <row r="10" spans="1:9" x14ac:dyDescent="0.35">
      <c r="A10" t="s">
        <v>10</v>
      </c>
      <c r="B10">
        <v>2020</v>
      </c>
      <c r="C10">
        <v>2025</v>
      </c>
      <c r="D10">
        <v>2030</v>
      </c>
      <c r="E10">
        <v>2035</v>
      </c>
    </row>
    <row r="11" spans="1:9" x14ac:dyDescent="0.35">
      <c r="A11" t="s">
        <v>8</v>
      </c>
      <c r="B11">
        <v>1.51</v>
      </c>
      <c r="C11">
        <v>1.51</v>
      </c>
      <c r="D11">
        <v>1.51</v>
      </c>
      <c r="E11">
        <v>1.51</v>
      </c>
    </row>
    <row r="12" spans="1:9" x14ac:dyDescent="0.35">
      <c r="A12" t="s">
        <v>9</v>
      </c>
      <c r="B12">
        <v>57.14</v>
      </c>
      <c r="C12">
        <v>49.13</v>
      </c>
      <c r="D12">
        <v>42.51</v>
      </c>
      <c r="E12">
        <v>31.9</v>
      </c>
    </row>
    <row r="14" spans="1:9" x14ac:dyDescent="0.35">
      <c r="A14" t="s">
        <v>11</v>
      </c>
      <c r="B14">
        <v>2020</v>
      </c>
      <c r="C14">
        <v>2025</v>
      </c>
      <c r="D14">
        <v>2030</v>
      </c>
      <c r="E14">
        <v>2035</v>
      </c>
      <c r="I14" t="s">
        <v>21</v>
      </c>
    </row>
    <row r="15" spans="1:9" x14ac:dyDescent="0.35">
      <c r="A15" t="s">
        <v>8</v>
      </c>
      <c r="B15" s="9">
        <f t="shared" ref="B15:E16" si="0">B11/2.2</f>
        <v>0.68636363636363629</v>
      </c>
      <c r="C15" s="9">
        <f t="shared" si="0"/>
        <v>0.68636363636363629</v>
      </c>
      <c r="D15" s="9">
        <f t="shared" si="0"/>
        <v>0.68636363636363629</v>
      </c>
      <c r="E15" s="9">
        <f t="shared" si="0"/>
        <v>0.68636363636363629</v>
      </c>
    </row>
    <row r="16" spans="1:9" x14ac:dyDescent="0.35">
      <c r="A16" t="s">
        <v>9</v>
      </c>
      <c r="B16" s="9">
        <f t="shared" si="0"/>
        <v>25.972727272727273</v>
      </c>
      <c r="C16" s="9">
        <f t="shared" si="0"/>
        <v>22.331818181818182</v>
      </c>
      <c r="D16" s="9">
        <f t="shared" si="0"/>
        <v>19.322727272727271</v>
      </c>
      <c r="E16" s="9">
        <f t="shared" si="0"/>
        <v>14.499999999999998</v>
      </c>
    </row>
    <row r="18" spans="1:5" x14ac:dyDescent="0.35">
      <c r="A18" t="s">
        <v>12</v>
      </c>
    </row>
    <row r="19" spans="1:5" x14ac:dyDescent="0.35">
      <c r="A19" t="s">
        <v>13</v>
      </c>
      <c r="B19" s="10">
        <f>B15*$B$1</f>
        <v>2745.454545454545</v>
      </c>
      <c r="C19" s="10">
        <f>C15*$B$1</f>
        <v>2745.454545454545</v>
      </c>
      <c r="D19" s="10">
        <f>D15*$B$1</f>
        <v>2745.454545454545</v>
      </c>
      <c r="E19" s="10">
        <f>E15*$B$1</f>
        <v>2745.454545454545</v>
      </c>
    </row>
    <row r="20" spans="1:5" x14ac:dyDescent="0.35">
      <c r="A20" t="s">
        <v>4</v>
      </c>
      <c r="B20" s="10">
        <f>($B$1-$E5)*B$15+($F5)*B$16</f>
        <v>16718.254545454543</v>
      </c>
      <c r="C20" s="10">
        <f>($B$1-$E5)*C15+($F5)*C16</f>
        <v>14650.218181818182</v>
      </c>
      <c r="D20" s="10">
        <f>($B$1-$E5)*D15+($F5)*D16</f>
        <v>12941.054545454544</v>
      </c>
      <c r="E20" s="10">
        <f>($B$1-$E5)*E15+($F5)*E16</f>
        <v>10201.745454545453</v>
      </c>
    </row>
    <row r="21" spans="1:5" x14ac:dyDescent="0.35">
      <c r="A21" t="s">
        <v>5</v>
      </c>
      <c r="B21" s="10">
        <f>($B$1-$E6)*B$15+($F6)*B$16</f>
        <v>22447.102545454542</v>
      </c>
      <c r="C21" s="10">
        <f>($B$1-$E6)*C$15+($F6)*C$16</f>
        <v>19531.171272727268</v>
      </c>
      <c r="D21" s="10">
        <f>($B$1-$E6)*D$15+($F6)*D$16</f>
        <v>17121.250545454539</v>
      </c>
      <c r="E21" s="10">
        <f>($B$1-$E6)*E$15+($F6)*E$16</f>
        <v>13258.824727272724</v>
      </c>
    </row>
    <row r="22" spans="1:5" x14ac:dyDescent="0.35">
      <c r="B22" s="10"/>
      <c r="C22" s="10"/>
      <c r="D22" s="10"/>
      <c r="E22" s="10"/>
    </row>
    <row r="23" spans="1:5" x14ac:dyDescent="0.35">
      <c r="A23" t="s">
        <v>18</v>
      </c>
    </row>
    <row r="24" spans="1:5" x14ac:dyDescent="0.35">
      <c r="A24" s="11" t="s">
        <v>19</v>
      </c>
      <c r="B24" s="12">
        <f>(B$20-B$19)/$D5</f>
        <v>24.599999999999998</v>
      </c>
      <c r="C24" s="12">
        <f>(C$20-C$19)/$D5</f>
        <v>20.959090909090911</v>
      </c>
      <c r="D24" s="12">
        <f>(D$20-D$19)/$D5</f>
        <v>17.949999999999996</v>
      </c>
      <c r="E24" s="12">
        <f>(E$20-E$19)/$D5</f>
        <v>13.127272727272725</v>
      </c>
    </row>
    <row r="25" spans="1:5" x14ac:dyDescent="0.35">
      <c r="A25" s="11" t="s">
        <v>20</v>
      </c>
      <c r="B25" s="12">
        <f>(B21-B19)/$D$6</f>
        <v>24.6</v>
      </c>
      <c r="C25" s="12">
        <f>(C21-C19)/$D$6</f>
        <v>20.959090909090907</v>
      </c>
      <c r="D25" s="12">
        <f>(D21-D19)/$D$6</f>
        <v>17.949999999999996</v>
      </c>
      <c r="E25" s="12">
        <f>(E21-E19)/$D$6</f>
        <v>13.127272727272727</v>
      </c>
    </row>
    <row r="28" spans="1:5" x14ac:dyDescent="0.35">
      <c r="A28" t="s">
        <v>16</v>
      </c>
    </row>
    <row r="29" spans="1:5" x14ac:dyDescent="0.35">
      <c r="A29" t="s">
        <v>4</v>
      </c>
      <c r="B29" s="10">
        <f>B24*1.5</f>
        <v>36.9</v>
      </c>
      <c r="C29" s="10">
        <f t="shared" ref="C29:E29" si="1">C24*1.5</f>
        <v>31.438636363636366</v>
      </c>
      <c r="D29" s="10">
        <f t="shared" si="1"/>
        <v>26.924999999999994</v>
      </c>
      <c r="E29" s="10">
        <f t="shared" si="1"/>
        <v>19.690909090909088</v>
      </c>
    </row>
    <row r="30" spans="1:5" x14ac:dyDescent="0.35">
      <c r="A30" t="s">
        <v>5</v>
      </c>
      <c r="B30" s="10">
        <f>B25*1.5</f>
        <v>36.900000000000006</v>
      </c>
      <c r="C30" s="10">
        <f t="shared" ref="C30:E30" si="2">C25*1.5</f>
        <v>31.438636363636363</v>
      </c>
      <c r="D30" s="10">
        <f t="shared" si="2"/>
        <v>26.924999999999994</v>
      </c>
      <c r="E30" s="10">
        <f t="shared" si="2"/>
        <v>19.690909090909091</v>
      </c>
    </row>
    <row r="32" spans="1:5" x14ac:dyDescent="0.35">
      <c r="A32" t="s">
        <v>17</v>
      </c>
    </row>
    <row r="33" spans="1:5" x14ac:dyDescent="0.35">
      <c r="A33" t="s">
        <v>4</v>
      </c>
      <c r="B33" s="10">
        <f>B29-B24</f>
        <v>12.3</v>
      </c>
      <c r="C33" s="10">
        <f t="shared" ref="C33:E33" si="3">C29-C24</f>
        <v>10.479545454545455</v>
      </c>
      <c r="D33" s="10">
        <f t="shared" si="3"/>
        <v>8.9749999999999979</v>
      </c>
      <c r="E33" s="10">
        <f t="shared" si="3"/>
        <v>6.5636363636363626</v>
      </c>
    </row>
    <row r="34" spans="1:5" x14ac:dyDescent="0.35">
      <c r="A34" t="s">
        <v>5</v>
      </c>
      <c r="B34" s="10">
        <f>B30-B25</f>
        <v>12.300000000000004</v>
      </c>
      <c r="C34" s="10">
        <f t="shared" ref="C34:E34" si="4">C30-C25</f>
        <v>10.479545454545455</v>
      </c>
      <c r="D34" s="10">
        <f t="shared" si="4"/>
        <v>8.9749999999999979</v>
      </c>
      <c r="E34" s="10">
        <f t="shared" si="4"/>
        <v>6.5636363636363644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2" ma:contentTypeDescription="Create a new document." ma:contentTypeScope="" ma:versionID="c24393349e8f2399586c0102ac89adee">
  <xsd:schema xmlns:xsd="http://www.w3.org/2001/XMLSchema" xmlns:xs="http://www.w3.org/2001/XMLSchema" xmlns:p="http://schemas.microsoft.com/office/2006/metadata/properties" xmlns:ns2="7e32015e-0ffe-49b8-92ae-b8ce6fb0b285" targetNamespace="http://schemas.microsoft.com/office/2006/metadata/properties" ma:root="true" ma:fieldsID="cfb1d95d503a5dfd39bedffaf9c0e7a7" ns2:_="">
    <xsd:import namespace="7e32015e-0ffe-49b8-92ae-b8ce6fb0b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8F432-C19F-42C5-B274-03BF3C438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2FD84-07DE-41E9-9C8D-628DF33B2612}"/>
</file>

<file path=customXml/itemProps3.xml><?xml version="1.0" encoding="utf-8"?>
<ds:datastoreItem xmlns:ds="http://schemas.openxmlformats.org/officeDocument/2006/customXml" ds:itemID="{4CDA596A-68E2-48F5-B0DC-429E1EAFD03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379ed7-31a2-41ed-aac3-8f7f2d4f292a"/>
    <ds:schemaRef ds:uri="7e6c7b1d-7c60-4952-9697-fa8a9892853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USDOT-Volpe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Bogard, Dan (VOLPE)</dc:creator>
  <cp:lastModifiedBy>Baskin, Donald (Volpe)</cp:lastModifiedBy>
  <dcterms:created xsi:type="dcterms:W3CDTF">2021-03-23T15:00:03Z</dcterms:created>
  <dcterms:modified xsi:type="dcterms:W3CDTF">2021-07-15T19:53:03Z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  <property fmtid="{D5CDD505-2E9C-101B-9397-08002B2CF9AE}" pid="3" name="Order">
    <vt:r8>2590900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